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 codeName="{74837BA0-65D6-932C-5D65-3B800EBDC722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Daten\4 Realisierung\4.04 Wettkämpfe eigene National\Breitensport\2.4. Sportveranstaltungen - Wettkämpfe\61001 SB Gewehr 10_50m\61112 Gruppenmeisterschaft 10m\Standblätter\2019\"/>
    </mc:Choice>
  </mc:AlternateContent>
  <xr:revisionPtr revIDLastSave="0" documentId="13_ncr:1_{43560E86-FB26-4604-8CE8-F2F1C0637000}" xr6:coauthVersionLast="41" xr6:coauthVersionMax="45" xr10:uidLastSave="{00000000-0000-0000-0000-000000000000}"/>
  <bookViews>
    <workbookView xWindow="-108" yWindow="-108" windowWidth="23256" windowHeight="16896" xr2:uid="{00000000-000D-0000-FFFF-FFFF00000000}"/>
  </bookViews>
  <sheets>
    <sheet name="Start" sheetId="16" r:id="rId1"/>
    <sheet name="1. Runde" sheetId="8" r:id="rId2"/>
    <sheet name="2. Runde" sheetId="17" r:id="rId3"/>
    <sheet name="3. Runde" sheetId="18" r:id="rId4"/>
  </sheets>
  <definedNames>
    <definedName name="_xlnm.Print_Area" localSheetId="1">'1. Runde'!$A$1:$K$72</definedName>
    <definedName name="_xlnm.Print_Area" localSheetId="2">'2. Runde'!$A$1:$K$72</definedName>
    <definedName name="_xlnm.Print_Area" localSheetId="3">'3. Runde'!$A$1:$K$72</definedName>
    <definedName name="_xlnm.Print_Area" localSheetId="0">Start!$A$1:$O$43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16" l="1"/>
  <c r="N14" i="16"/>
  <c r="M15" i="16"/>
  <c r="N15" i="16"/>
  <c r="M16" i="16"/>
  <c r="N16" i="16"/>
  <c r="E14" i="18" s="1"/>
  <c r="E38" i="18" s="1"/>
  <c r="E61" i="18" s="1"/>
  <c r="M17" i="16"/>
  <c r="C19" i="18" s="1"/>
  <c r="C43" i="18" s="1"/>
  <c r="C66" i="18" s="1"/>
  <c r="N17" i="16"/>
  <c r="H14" i="16"/>
  <c r="I14" i="16"/>
  <c r="H15" i="16"/>
  <c r="I15" i="16"/>
  <c r="H16" i="16"/>
  <c r="C15" i="18" s="1"/>
  <c r="C39" i="18" s="1"/>
  <c r="C62" i="18" s="1"/>
  <c r="I16" i="16"/>
  <c r="H17" i="16"/>
  <c r="I17" i="16"/>
  <c r="L14" i="16"/>
  <c r="L15" i="16"/>
  <c r="L16" i="16"/>
  <c r="L17" i="16"/>
  <c r="G14" i="16"/>
  <c r="B6" i="18" s="1"/>
  <c r="B30" i="18" s="1"/>
  <c r="B53" i="18" s="1"/>
  <c r="G15" i="16"/>
  <c r="G16" i="16"/>
  <c r="G17" i="16"/>
  <c r="C11" i="18"/>
  <c r="C35" i="18" s="1"/>
  <c r="C58" i="18" s="1"/>
  <c r="D9" i="18"/>
  <c r="D33" i="18" s="1"/>
  <c r="D56" i="18" s="1"/>
  <c r="B14" i="18"/>
  <c r="B38" i="18" s="1"/>
  <c r="B61" i="18" s="1"/>
  <c r="D17" i="18"/>
  <c r="D41" i="18" s="1"/>
  <c r="D64" i="18" s="1"/>
  <c r="B18" i="18"/>
  <c r="B42" i="18" s="1"/>
  <c r="B65" i="18" s="1"/>
  <c r="C7" i="18"/>
  <c r="C31" i="18" s="1"/>
  <c r="C54" i="18" s="1"/>
  <c r="E10" i="18"/>
  <c r="E34" i="18" s="1"/>
  <c r="E57" i="18" s="1"/>
  <c r="C15" i="17"/>
  <c r="C39" i="17"/>
  <c r="C62" i="17" s="1"/>
  <c r="E7" i="18"/>
  <c r="E31" i="18" s="1"/>
  <c r="E54" i="18" s="1"/>
  <c r="E6" i="18"/>
  <c r="E30" i="18" s="1"/>
  <c r="E53" i="18" s="1"/>
  <c r="D13" i="18"/>
  <c r="D37" i="18" s="1"/>
  <c r="D60" i="18" s="1"/>
  <c r="D5" i="18"/>
  <c r="E47" i="18"/>
  <c r="E70" i="18"/>
  <c r="H44" i="18"/>
  <c r="H67" i="18" s="1"/>
  <c r="H43" i="18"/>
  <c r="H66" i="18" s="1"/>
  <c r="H42" i="18"/>
  <c r="H65" i="18" s="1"/>
  <c r="H41" i="18"/>
  <c r="H64" i="18" s="1"/>
  <c r="H40" i="18"/>
  <c r="H63" i="18" s="1"/>
  <c r="H39" i="18"/>
  <c r="H62" i="18" s="1"/>
  <c r="H38" i="18"/>
  <c r="H61" i="18" s="1"/>
  <c r="H37" i="18"/>
  <c r="H60" i="18" s="1"/>
  <c r="H36" i="18"/>
  <c r="H59" i="18" s="1"/>
  <c r="H35" i="18"/>
  <c r="H58" i="18" s="1"/>
  <c r="H34" i="18"/>
  <c r="H57" i="18" s="1"/>
  <c r="H33" i="18"/>
  <c r="H56" i="18" s="1"/>
  <c r="H32" i="18"/>
  <c r="H55" i="18" s="1"/>
  <c r="H31" i="18"/>
  <c r="H54" i="18" s="1"/>
  <c r="H30" i="18"/>
  <c r="H53" i="18" s="1"/>
  <c r="H29" i="18"/>
  <c r="H52" i="18" s="1"/>
  <c r="H28" i="18"/>
  <c r="H51" i="18"/>
  <c r="K26" i="18"/>
  <c r="K49" i="18"/>
  <c r="I19" i="18"/>
  <c r="I43" i="18" s="1"/>
  <c r="I66" i="18" s="1"/>
  <c r="D19" i="18"/>
  <c r="D43" i="18"/>
  <c r="D66" i="18"/>
  <c r="I15" i="18"/>
  <c r="I39" i="18" s="1"/>
  <c r="I62" i="18" s="1"/>
  <c r="D15" i="18"/>
  <c r="D39" i="18"/>
  <c r="D62" i="18"/>
  <c r="I11" i="18"/>
  <c r="I35" i="18" s="1"/>
  <c r="I58" i="18" s="1"/>
  <c r="D11" i="18"/>
  <c r="D35" i="18"/>
  <c r="D58" i="18"/>
  <c r="I7" i="18"/>
  <c r="I31" i="18" s="1"/>
  <c r="I54" i="18" s="1"/>
  <c r="D7" i="18"/>
  <c r="D31" i="18"/>
  <c r="D54" i="18"/>
  <c r="D29" i="18"/>
  <c r="D52" i="18" s="1"/>
  <c r="I4" i="18"/>
  <c r="I28" i="18"/>
  <c r="I51" i="18"/>
  <c r="E4" i="18"/>
  <c r="E28" i="18"/>
  <c r="E51" i="18" s="1"/>
  <c r="C4" i="18"/>
  <c r="C28" i="18"/>
  <c r="C51" i="18" s="1"/>
  <c r="K3" i="18"/>
  <c r="K27" i="18" s="1"/>
  <c r="K50" i="18" s="1"/>
  <c r="H3" i="18"/>
  <c r="H27" i="18" s="1"/>
  <c r="H50" i="18" s="1"/>
  <c r="C3" i="18"/>
  <c r="C27" i="18"/>
  <c r="C50" i="18"/>
  <c r="I2" i="18"/>
  <c r="I26" i="18" s="1"/>
  <c r="I49" i="18" s="1"/>
  <c r="B2" i="18"/>
  <c r="B26" i="18" s="1"/>
  <c r="B49" i="18" s="1"/>
  <c r="E7" i="17"/>
  <c r="E31" i="17"/>
  <c r="E54" i="17" s="1"/>
  <c r="D17" i="17"/>
  <c r="D41" i="17"/>
  <c r="D64" i="17"/>
  <c r="D9" i="17"/>
  <c r="D33" i="17" s="1"/>
  <c r="D56" i="17" s="1"/>
  <c r="D13" i="17"/>
  <c r="D37" i="17"/>
  <c r="D60" i="17"/>
  <c r="D5" i="17"/>
  <c r="D29" i="17"/>
  <c r="D52" i="17"/>
  <c r="E14" i="17"/>
  <c r="E38" i="17" s="1"/>
  <c r="E61" i="17" s="1"/>
  <c r="E10" i="17"/>
  <c r="E34" i="17" s="1"/>
  <c r="E57" i="17" s="1"/>
  <c r="E6" i="17"/>
  <c r="E30" i="17" s="1"/>
  <c r="E53" i="17" s="1"/>
  <c r="C19" i="17"/>
  <c r="C43" i="17" s="1"/>
  <c r="C66" i="17" s="1"/>
  <c r="C11" i="17"/>
  <c r="C35" i="17" s="1"/>
  <c r="C58" i="17" s="1"/>
  <c r="B18" i="17"/>
  <c r="B42" i="17"/>
  <c r="B65" i="17" s="1"/>
  <c r="B14" i="17"/>
  <c r="B38" i="17" s="1"/>
  <c r="B61" i="17" s="1"/>
  <c r="E47" i="17"/>
  <c r="E70" i="17"/>
  <c r="H44" i="17"/>
  <c r="H67" i="17" s="1"/>
  <c r="H43" i="17"/>
  <c r="H66" i="17"/>
  <c r="H42" i="17"/>
  <c r="H65" i="17" s="1"/>
  <c r="H41" i="17"/>
  <c r="H64" i="17"/>
  <c r="H40" i="17"/>
  <c r="H63" i="17" s="1"/>
  <c r="H39" i="17"/>
  <c r="H62" i="17"/>
  <c r="H38" i="17"/>
  <c r="H61" i="17" s="1"/>
  <c r="H37" i="17"/>
  <c r="H60" i="17"/>
  <c r="H36" i="17"/>
  <c r="H59" i="17" s="1"/>
  <c r="H35" i="17"/>
  <c r="H58" i="17"/>
  <c r="H34" i="17"/>
  <c r="H57" i="17" s="1"/>
  <c r="H33" i="17"/>
  <c r="H56" i="17"/>
  <c r="H32" i="17"/>
  <c r="H55" i="17" s="1"/>
  <c r="H31" i="17"/>
  <c r="H54" i="17"/>
  <c r="H30" i="17"/>
  <c r="H53" i="17" s="1"/>
  <c r="H29" i="17"/>
  <c r="H52" i="17"/>
  <c r="H28" i="17"/>
  <c r="H51" i="17"/>
  <c r="K26" i="17"/>
  <c r="K49" i="17"/>
  <c r="I19" i="17"/>
  <c r="I43" i="17" s="1"/>
  <c r="I66" i="17" s="1"/>
  <c r="D19" i="17"/>
  <c r="D43" i="17"/>
  <c r="D66" i="17"/>
  <c r="I15" i="17"/>
  <c r="I39" i="17"/>
  <c r="I62" i="17"/>
  <c r="D15" i="17"/>
  <c r="D39" i="17"/>
  <c r="D62" i="17"/>
  <c r="I11" i="17"/>
  <c r="I35" i="17" s="1"/>
  <c r="I58" i="17" s="1"/>
  <c r="D11" i="17"/>
  <c r="D35" i="17"/>
  <c r="D58" i="17"/>
  <c r="I7" i="17"/>
  <c r="I31" i="17"/>
  <c r="I54" i="17" s="1"/>
  <c r="D7" i="17"/>
  <c r="D31" i="17"/>
  <c r="D54" i="17"/>
  <c r="I4" i="17"/>
  <c r="I28" i="17" s="1"/>
  <c r="I51" i="17" s="1"/>
  <c r="E4" i="17"/>
  <c r="E28" i="17" s="1"/>
  <c r="E51" i="17" s="1"/>
  <c r="C4" i="17"/>
  <c r="C28" i="17" s="1"/>
  <c r="C51" i="17" s="1"/>
  <c r="K3" i="17"/>
  <c r="K27" i="17"/>
  <c r="K50" i="17" s="1"/>
  <c r="H3" i="17"/>
  <c r="H27" i="17" s="1"/>
  <c r="H50" i="17" s="1"/>
  <c r="C3" i="17"/>
  <c r="C27" i="17" s="1"/>
  <c r="C50" i="17" s="1"/>
  <c r="I2" i="17"/>
  <c r="I26" i="17" s="1"/>
  <c r="I49" i="17" s="1"/>
  <c r="B2" i="17"/>
  <c r="B26" i="17" s="1"/>
  <c r="B49" i="17" s="1"/>
  <c r="D7" i="8"/>
  <c r="D31" i="8"/>
  <c r="D54" i="8"/>
  <c r="E47" i="8"/>
  <c r="E70" i="8"/>
  <c r="K3" i="8"/>
  <c r="K27" i="8" s="1"/>
  <c r="K50" i="8" s="1"/>
  <c r="H28" i="8"/>
  <c r="H51" i="8"/>
  <c r="I19" i="8"/>
  <c r="I43" i="8" s="1"/>
  <c r="I66" i="8" s="1"/>
  <c r="I15" i="8"/>
  <c r="I39" i="8" s="1"/>
  <c r="I62" i="8" s="1"/>
  <c r="I11" i="8"/>
  <c r="I35" i="8"/>
  <c r="I58" i="8" s="1"/>
  <c r="I7" i="8"/>
  <c r="I21" i="8"/>
  <c r="I45" i="8" s="1"/>
  <c r="I68" i="8" s="1"/>
  <c r="D19" i="8"/>
  <c r="D43" i="8"/>
  <c r="D66" i="8"/>
  <c r="D15" i="8"/>
  <c r="D39" i="8"/>
  <c r="D62" i="8"/>
  <c r="D11" i="8"/>
  <c r="D35" i="8"/>
  <c r="D58" i="8"/>
  <c r="E7" i="8"/>
  <c r="E31" i="8" s="1"/>
  <c r="E54" i="8" s="1"/>
  <c r="I4" i="8"/>
  <c r="I28" i="8"/>
  <c r="I51" i="8" s="1"/>
  <c r="H3" i="8"/>
  <c r="H27" i="8"/>
  <c r="H50" i="8" s="1"/>
  <c r="E18" i="8"/>
  <c r="E42" i="8" s="1"/>
  <c r="E65" i="8" s="1"/>
  <c r="E14" i="8"/>
  <c r="E38" i="8"/>
  <c r="E61" i="8"/>
  <c r="E10" i="8"/>
  <c r="E6" i="8"/>
  <c r="E30" i="8" s="1"/>
  <c r="E53" i="8" s="1"/>
  <c r="C19" i="8"/>
  <c r="C43" i="8" s="1"/>
  <c r="C66" i="8" s="1"/>
  <c r="C15" i="8"/>
  <c r="C39" i="8" s="1"/>
  <c r="C62" i="8" s="1"/>
  <c r="C11" i="8"/>
  <c r="C35" i="8" s="1"/>
  <c r="C58" i="8" s="1"/>
  <c r="C7" i="8"/>
  <c r="C31" i="8"/>
  <c r="C54" i="8"/>
  <c r="B18" i="8"/>
  <c r="B42" i="8" s="1"/>
  <c r="B65" i="8" s="1"/>
  <c r="B14" i="8"/>
  <c r="B38" i="8"/>
  <c r="B61" i="8"/>
  <c r="B10" i="8"/>
  <c r="B34" i="8" s="1"/>
  <c r="B57" i="8" s="1"/>
  <c r="B6" i="8"/>
  <c r="B30" i="8" s="1"/>
  <c r="B53" i="8" s="1"/>
  <c r="I2" i="8"/>
  <c r="I26" i="8" s="1"/>
  <c r="I49" i="8" s="1"/>
  <c r="E4" i="8"/>
  <c r="E28" i="8" s="1"/>
  <c r="E51" i="8" s="1"/>
  <c r="C4" i="8"/>
  <c r="C28" i="8" s="1"/>
  <c r="C51" i="8" s="1"/>
  <c r="C3" i="8"/>
  <c r="C27" i="8" s="1"/>
  <c r="C50" i="8" s="1"/>
  <c r="B2" i="8"/>
  <c r="B26" i="8" s="1"/>
  <c r="B49" i="8" s="1"/>
  <c r="O13" i="16"/>
  <c r="K19" i="16" s="1"/>
  <c r="J13" i="16"/>
  <c r="F19" i="16" s="1"/>
  <c r="E34" i="8"/>
  <c r="E57" i="8" s="1"/>
  <c r="H30" i="8"/>
  <c r="H53" i="8"/>
  <c r="H31" i="8"/>
  <c r="H54" i="8" s="1"/>
  <c r="H32" i="8"/>
  <c r="H55" i="8"/>
  <c r="H33" i="8"/>
  <c r="H56" i="8" s="1"/>
  <c r="H34" i="8"/>
  <c r="H57" i="8"/>
  <c r="H35" i="8"/>
  <c r="H58" i="8" s="1"/>
  <c r="H36" i="8"/>
  <c r="H59" i="8"/>
  <c r="H37" i="8"/>
  <c r="H60" i="8" s="1"/>
  <c r="H38" i="8"/>
  <c r="H61" i="8"/>
  <c r="H39" i="8"/>
  <c r="H62" i="8" s="1"/>
  <c r="H40" i="8"/>
  <c r="H63" i="8"/>
  <c r="H41" i="8"/>
  <c r="H64" i="8" s="1"/>
  <c r="H42" i="8"/>
  <c r="H65" i="8"/>
  <c r="H43" i="8"/>
  <c r="H66" i="8" s="1"/>
  <c r="H44" i="8"/>
  <c r="H67" i="8"/>
  <c r="H29" i="8"/>
  <c r="H52" i="8" s="1"/>
  <c r="K26" i="8"/>
  <c r="K49" i="8"/>
  <c r="G7" i="18"/>
  <c r="E11" i="18" s="1"/>
  <c r="G7" i="17"/>
  <c r="E11" i="17" s="1"/>
  <c r="I31" i="8"/>
  <c r="I54" i="8" s="1"/>
  <c r="G31" i="17"/>
  <c r="G54" i="17" s="1"/>
  <c r="I21" i="18" l="1"/>
  <c r="I45" i="18" s="1"/>
  <c r="I68" i="18" s="1"/>
  <c r="I21" i="17"/>
  <c r="I45" i="17" s="1"/>
  <c r="I68" i="17" s="1"/>
  <c r="G11" i="17"/>
  <c r="E35" i="17"/>
  <c r="E58" i="17" s="1"/>
  <c r="E35" i="18"/>
  <c r="E58" i="18" s="1"/>
  <c r="G11" i="18"/>
  <c r="G31" i="18"/>
  <c r="G54" i="18" s="1"/>
  <c r="G7" i="8"/>
  <c r="E18" i="18"/>
  <c r="E42" i="18" s="1"/>
  <c r="E65" i="18" s="1"/>
  <c r="E18" i="17"/>
  <c r="E42" i="17" s="1"/>
  <c r="E65" i="17" s="1"/>
  <c r="B10" i="18"/>
  <c r="B34" i="18" s="1"/>
  <c r="B57" i="18" s="1"/>
  <c r="B6" i="17"/>
  <c r="B30" i="17" s="1"/>
  <c r="B53" i="17" s="1"/>
  <c r="C7" i="17"/>
  <c r="C31" i="17" s="1"/>
  <c r="C54" i="17" s="1"/>
  <c r="B10" i="17"/>
  <c r="B34" i="17" s="1"/>
  <c r="B57" i="17" s="1"/>
  <c r="G31" i="8" l="1"/>
  <c r="G54" i="8" s="1"/>
  <c r="E11" i="8"/>
  <c r="G35" i="18"/>
  <c r="G58" i="18" s="1"/>
  <c r="E15" i="18"/>
  <c r="G35" i="17"/>
  <c r="G58" i="17" s="1"/>
  <c r="E15" i="17"/>
  <c r="G11" i="8" l="1"/>
  <c r="E35" i="8"/>
  <c r="E58" i="8" s="1"/>
  <c r="G15" i="17"/>
  <c r="E39" i="17"/>
  <c r="E62" i="17" s="1"/>
  <c r="G15" i="18"/>
  <c r="E39" i="18"/>
  <c r="E62" i="18" s="1"/>
  <c r="G35" i="8" l="1"/>
  <c r="G58" i="8" s="1"/>
  <c r="E15" i="8"/>
  <c r="G39" i="18"/>
  <c r="G62" i="18" s="1"/>
  <c r="E19" i="18"/>
  <c r="E19" i="17"/>
  <c r="G39" i="17"/>
  <c r="G62" i="17" s="1"/>
  <c r="G15" i="8" l="1"/>
  <c r="E39" i="8"/>
  <c r="E62" i="8" s="1"/>
  <c r="G19" i="18"/>
  <c r="G43" i="18" s="1"/>
  <c r="G66" i="18" s="1"/>
  <c r="E43" i="18"/>
  <c r="E66" i="18" s="1"/>
  <c r="E43" i="17"/>
  <c r="E66" i="17" s="1"/>
  <c r="G19" i="17"/>
  <c r="G43" i="17" s="1"/>
  <c r="G66" i="17" s="1"/>
  <c r="E19" i="8" l="1"/>
  <c r="G39" i="8"/>
  <c r="G62" i="8" s="1"/>
  <c r="E43" i="8" l="1"/>
  <c r="E66" i="8" s="1"/>
  <c r="G19" i="8"/>
  <c r="G43" i="8" s="1"/>
  <c r="G66" i="8" s="1"/>
</calcChain>
</file>

<file path=xl/sharedStrings.xml><?xml version="1.0" encoding="utf-8"?>
<sst xmlns="http://schemas.openxmlformats.org/spreadsheetml/2006/main" count="401" uniqueCount="54">
  <si>
    <t>-</t>
  </si>
  <si>
    <t>Kontrolle</t>
  </si>
  <si>
    <t>Total</t>
  </si>
  <si>
    <t>Elite</t>
  </si>
  <si>
    <t>E-Mail:</t>
  </si>
  <si>
    <t>Nein:</t>
  </si>
  <si>
    <t>1. Karton Nr.</t>
  </si>
  <si>
    <t>Schweizer Gruppenmeisterschaft</t>
  </si>
  <si>
    <t>Championnat suisse de groupes</t>
  </si>
  <si>
    <t>Gewehr 10m / carabine 10m</t>
  </si>
  <si>
    <t>Name + Vorname / Nom et prénom</t>
  </si>
  <si>
    <t>Lizenz-Nr.   Licence no:</t>
  </si>
  <si>
    <t>Auswechselschütze tireurs remplaçants</t>
  </si>
  <si>
    <t>Gruppe Nr. / groupe no:</t>
  </si>
  <si>
    <t>Elektronische Scheiben/                     Cibles électronique:</t>
  </si>
  <si>
    <t>Verein/Société:</t>
  </si>
  <si>
    <t>Vereinsnummer</t>
  </si>
  <si>
    <t>Ja</t>
  </si>
  <si>
    <t>Gruppenchef/chef du group:</t>
  </si>
  <si>
    <t>Name/Nome:</t>
  </si>
  <si>
    <t>Adresse/adresse:</t>
  </si>
  <si>
    <t>1. Carton-no:</t>
  </si>
  <si>
    <t>Tel./tél:</t>
  </si>
  <si>
    <t>Erläuterungen / remarques:</t>
  </si>
  <si>
    <r>
      <t xml:space="preserve">Bei Auswechselschützen muss ein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in die entsprechende Spalte eingetragen werden</t>
    </r>
  </si>
  <si>
    <r>
      <t>Die Scheibenart muss mit einem</t>
    </r>
    <r>
      <rPr>
        <b/>
        <i/>
        <sz val="10"/>
        <rFont val="Arial"/>
        <family val="2"/>
      </rPr>
      <t xml:space="preserve"> x</t>
    </r>
    <r>
      <rPr>
        <i/>
        <sz val="10"/>
        <rFont val="Arial"/>
        <family val="2"/>
      </rPr>
      <t xml:space="preserve"> im entsprechenden Feld eingetragen werden</t>
    </r>
  </si>
  <si>
    <t>Die erste Nummer der ausgeteilten Kartons ist im entsprechenden Feld einzutragen.</t>
  </si>
  <si>
    <r>
      <t xml:space="preserve">Signalez les tireurs remplaçants par un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dans la colonne correspondante</t>
    </r>
  </si>
  <si>
    <r>
      <t xml:space="preserve">Placez un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dans la case correspondant au type de cibles.</t>
    </r>
  </si>
  <si>
    <t>Le numéro du 1er des cartons distribués doit figurer dans la casse prévue à cet effet</t>
  </si>
  <si>
    <t xml:space="preserve"> </t>
  </si>
  <si>
    <t>Name + Vorname                       Nom et prénom</t>
  </si>
  <si>
    <t>JG Année</t>
  </si>
  <si>
    <t>Elektronisch:</t>
  </si>
  <si>
    <t>cibles électronique:</t>
  </si>
  <si>
    <t>Runde: Tour:</t>
  </si>
  <si>
    <t>Verein: Sociéte:</t>
  </si>
  <si>
    <t>Funktionär: Responsable:</t>
  </si>
  <si>
    <t>Vereinsnummer: Société No:</t>
  </si>
  <si>
    <t>Strasse, PLZ, Ort: rue, NPA, lieu:</t>
  </si>
  <si>
    <t>Name, Nom:</t>
  </si>
  <si>
    <t>Jg: Année</t>
  </si>
  <si>
    <t>Lizenz Nr./Licence no:</t>
  </si>
  <si>
    <t>Gruppe:Groupe:</t>
  </si>
  <si>
    <t>Tel. / Tél:</t>
  </si>
  <si>
    <t>Resultat  Résultat</t>
  </si>
  <si>
    <t>Contrôle</t>
  </si>
  <si>
    <t>Elite Elite</t>
  </si>
  <si>
    <t>Gruppenmeisterschaft SSV Gewehr 10m
Championnant de groupes SSV carabine 10m</t>
  </si>
  <si>
    <t>Die aufgeführten Schützen sind lizenzierte Mitglieder unseres Vereins. Sie haben Vorschrifts- gemäss geschossen.  Les tireurs inscripts sont membres licenciés de notre société. Ils ont tiré confoormément aux prescriptions.</t>
  </si>
  <si>
    <t>Der Kontrolleur / Le Contrôleur:</t>
  </si>
  <si>
    <t>Les cibles / feuilles de stand doivent être utilisées dans l'ordre de leur numérotation.</t>
  </si>
  <si>
    <t>Die Scheiben müssen der Reihe nach verbraucht werden.</t>
  </si>
  <si>
    <t>PLZ+Ort/lieu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</si>
</sst>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_ [$€-2]\ * #,##0.00_ ;_ [$€-2]\ * \-#,##0.00_ ;_ [$€-2]\ * &quot;-&quot;??_ "/>
    <numFmt numFmtId="166" formatCode="00"/>
  </numFmts>
  <fonts count="3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8"/>
      <name val="Arial"/>
      <family val="2"/>
    </font>
    <font>
      <sz val="7"/>
      <name val="Arial"/>
      <family val="2"/>
    </font>
    <font>
      <b/>
      <i/>
      <sz val="9"/>
      <color indexed="10"/>
      <name val="Arial"/>
      <family val="2"/>
    </font>
    <font>
      <sz val="12"/>
      <name val="Monotype Corsiva"/>
      <family val="4"/>
    </font>
    <font>
      <b/>
      <i/>
      <sz val="9"/>
      <color indexed="10"/>
      <name val="Arial"/>
      <family val="2"/>
    </font>
    <font>
      <sz val="10"/>
      <color indexed="9"/>
      <name val="Arial"/>
      <family val="2"/>
    </font>
    <font>
      <i/>
      <sz val="12"/>
      <color indexed="8"/>
      <name val="Arial"/>
      <family val="2"/>
    </font>
    <font>
      <i/>
      <sz val="7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2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6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0" fillId="0" borderId="0" xfId="0" applyProtection="1"/>
    <xf numFmtId="0" fontId="7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5" fillId="0" borderId="0" xfId="0" applyFont="1" applyFill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</xf>
    <xf numFmtId="0" fontId="9" fillId="0" borderId="0" xfId="0" applyFont="1" applyFill="1" applyProtection="1"/>
    <xf numFmtId="0" fontId="13" fillId="0" borderId="0" xfId="0" applyFont="1" applyFill="1" applyProtection="1"/>
    <xf numFmtId="164" fontId="14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 wrapText="1"/>
    </xf>
    <xf numFmtId="164" fontId="15" fillId="0" borderId="0" xfId="0" applyNumberFormat="1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Border="1" applyProtection="1"/>
    <xf numFmtId="0" fontId="12" fillId="0" borderId="0" xfId="0" applyFont="1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8" fillId="0" borderId="0" xfId="0" applyFont="1" applyFill="1" applyProtection="1"/>
    <xf numFmtId="14" fontId="0" fillId="0" borderId="0" xfId="0" applyNumberFormat="1" applyFill="1" applyProtection="1"/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protection locked="0"/>
    </xf>
    <xf numFmtId="0" fontId="0" fillId="0" borderId="0" xfId="0" applyFill="1" applyAlignment="1" applyProtection="1">
      <alignment horizontal="right" indent="1"/>
    </xf>
    <xf numFmtId="0" fontId="0" fillId="0" borderId="0" xfId="0" applyFill="1" applyBorder="1" applyAlignment="1" applyProtection="1">
      <alignment horizontal="right" indent="1"/>
    </xf>
    <xf numFmtId="164" fontId="14" fillId="0" borderId="0" xfId="0" applyNumberFormat="1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right" inden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26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/>
    <xf numFmtId="0" fontId="5" fillId="2" borderId="2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Protection="1"/>
    <xf numFmtId="0" fontId="6" fillId="0" borderId="9" xfId="0" applyFont="1" applyBorder="1" applyProtection="1"/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 vertical="center" wrapText="1"/>
    </xf>
    <xf numFmtId="0" fontId="27" fillId="0" borderId="0" xfId="0" applyFont="1"/>
    <xf numFmtId="0" fontId="28" fillId="0" borderId="14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0" fillId="0" borderId="0" xfId="0" applyAlignment="1" applyProtection="1">
      <alignment wrapText="1"/>
    </xf>
    <xf numFmtId="0" fontId="5" fillId="2" borderId="4" xfId="0" applyFont="1" applyFill="1" applyBorder="1" applyAlignment="1" applyProtection="1">
      <alignment horizontal="left"/>
      <protection locked="0"/>
    </xf>
    <xf numFmtId="0" fontId="29" fillId="0" borderId="14" xfId="0" applyFont="1" applyBorder="1" applyAlignment="1" applyProtection="1">
      <alignment horizontal="center"/>
    </xf>
    <xf numFmtId="0" fontId="24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164" fontId="21" fillId="0" borderId="0" xfId="0" applyNumberFormat="1" applyFont="1" applyFill="1" applyAlignment="1" applyProtection="1">
      <alignment horizontal="left" vertical="center"/>
    </xf>
    <xf numFmtId="0" fontId="25" fillId="0" borderId="0" xfId="0" applyFont="1" applyFill="1" applyAlignment="1" applyProtection="1">
      <alignment horizont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0" xfId="0" applyFont="1" applyFill="1" applyAlignment="1" applyProtection="1">
      <alignment horizontal="left" vertical="center" wrapText="1"/>
    </xf>
    <xf numFmtId="164" fontId="14" fillId="0" borderId="0" xfId="0" applyNumberFormat="1" applyFont="1" applyFill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1" fillId="2" borderId="4" xfId="2" applyFill="1" applyBorder="1" applyAlignment="1" applyProtection="1">
      <alignment horizontal="left"/>
      <protection locked="0"/>
    </xf>
    <xf numFmtId="0" fontId="11" fillId="2" borderId="16" xfId="2" applyFill="1" applyBorder="1" applyAlignment="1" applyProtection="1">
      <alignment horizontal="left"/>
      <protection locked="0"/>
    </xf>
    <xf numFmtId="0" fontId="11" fillId="2" borderId="2" xfId="2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24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left" wrapText="1" indent="1"/>
    </xf>
    <xf numFmtId="0" fontId="6" fillId="0" borderId="18" xfId="0" applyFont="1" applyBorder="1" applyAlignment="1" applyProtection="1">
      <alignment horizontal="left" wrapText="1" indent="1"/>
    </xf>
    <xf numFmtId="0" fontId="2" fillId="0" borderId="19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5" fillId="0" borderId="19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left" vertical="center" wrapText="1"/>
    </xf>
    <xf numFmtId="0" fontId="31" fillId="0" borderId="34" xfId="0" applyFont="1" applyBorder="1" applyAlignment="1" applyProtection="1">
      <alignment horizontal="left" vertical="center" wrapText="1"/>
    </xf>
    <xf numFmtId="0" fontId="7" fillId="0" borderId="34" xfId="0" applyFont="1" applyBorder="1" applyAlignment="1" applyProtection="1">
      <alignment horizontal="left" vertical="center"/>
    </xf>
    <xf numFmtId="0" fontId="0" fillId="0" borderId="34" xfId="0" applyBorder="1" applyAlignment="1" applyProtection="1">
      <alignment horizontal="left" vertical="center"/>
    </xf>
    <xf numFmtId="0" fontId="0" fillId="0" borderId="35" xfId="0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top" wrapText="1" indent="7"/>
    </xf>
    <xf numFmtId="0" fontId="0" fillId="0" borderId="5" xfId="0" applyBorder="1" applyAlignment="1" applyProtection="1">
      <alignment horizontal="left" vertical="top" indent="7"/>
    </xf>
    <xf numFmtId="0" fontId="24" fillId="0" borderId="5" xfId="0" applyFont="1" applyBorder="1" applyAlignment="1" applyProtection="1">
      <alignment horizontal="left" vertical="center"/>
      <protection locked="0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166" fontId="6" fillId="0" borderId="6" xfId="0" applyNumberFormat="1" applyFont="1" applyBorder="1" applyAlignment="1" applyProtection="1">
      <alignment horizontal="center" vertical="center"/>
    </xf>
    <xf numFmtId="166" fontId="6" fillId="0" borderId="25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</cellXfs>
  <cellStyles count="3">
    <cellStyle name="Euro" xfId="1" xr:uid="{00000000-0005-0000-0000-000000000000}"/>
    <cellStyle name="Link" xfId="2" builtinId="8"/>
    <cellStyle name="Standard" xfId="0" builtinId="0"/>
  </cellStyles>
  <dxfs count="47"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condense val="0"/>
        <extend val="0"/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6</xdr:row>
          <xdr:rowOff>0</xdr:rowOff>
        </xdr:from>
        <xdr:to>
          <xdr:col>4</xdr:col>
          <xdr:colOff>419100</xdr:colOff>
          <xdr:row>8</xdr:row>
          <xdr:rowOff>137160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Runde 1</a:t>
              </a:r>
            </a:p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Tour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160020</xdr:colOff>
          <xdr:row>6</xdr:row>
          <xdr:rowOff>7620</xdr:rowOff>
        </xdr:from>
        <xdr:to>
          <xdr:col>8</xdr:col>
          <xdr:colOff>457200</xdr:colOff>
          <xdr:row>8</xdr:row>
          <xdr:rowOff>144780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Runde 2</a:t>
              </a:r>
            </a:p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Tour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30480</xdr:colOff>
          <xdr:row>6</xdr:row>
          <xdr:rowOff>7620</xdr:rowOff>
        </xdr:from>
        <xdr:to>
          <xdr:col>13</xdr:col>
          <xdr:colOff>312420</xdr:colOff>
          <xdr:row>8</xdr:row>
          <xdr:rowOff>144780</xdr:rowOff>
        </xdr:to>
        <xdr:sp macro="" textlink="">
          <xdr:nvSpPr>
            <xdr:cNvPr id="13315" name="Butto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0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Runde 3</a:t>
              </a:r>
            </a:p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Tour 3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57150</xdr:colOff>
      <xdr:row>1</xdr:row>
      <xdr:rowOff>57150</xdr:rowOff>
    </xdr:from>
    <xdr:to>
      <xdr:col>1</xdr:col>
      <xdr:colOff>533400</xdr:colOff>
      <xdr:row>4</xdr:row>
      <xdr:rowOff>85725</xdr:rowOff>
    </xdr:to>
    <xdr:pic>
      <xdr:nvPicPr>
        <xdr:cNvPr id="13418" name="Grafik 3" descr="SSV_LOGO_SH_rot.png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00"/>
          <a:ext cx="9048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0</xdr:row>
      <xdr:rowOff>9524</xdr:rowOff>
    </xdr:from>
    <xdr:to>
      <xdr:col>9</xdr:col>
      <xdr:colOff>360045</xdr:colOff>
      <xdr:row>1</xdr:row>
      <xdr:rowOff>9524</xdr:rowOff>
    </xdr:to>
    <xdr:sp macro="" textlink="">
      <xdr:nvSpPr>
        <xdr:cNvPr id="5132" name="Text Box 12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657225" y="9524"/>
          <a:ext cx="46672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Gruppenmeisterschaft SSV Gewehr 10m</a:t>
          </a:r>
        </a:p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Championnant de groupes SSV carabine 10m </a:t>
          </a: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Originalblatt für den SSV / Original pour la SSV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175260</xdr:colOff>
          <xdr:row>0</xdr:row>
          <xdr:rowOff>121920</xdr:rowOff>
        </xdr:from>
        <xdr:to>
          <xdr:col>12</xdr:col>
          <xdr:colOff>419100</xdr:colOff>
          <xdr:row>0</xdr:row>
          <xdr:rowOff>502920</xdr:rowOff>
        </xdr:to>
        <xdr:sp macro="" textlink="">
          <xdr:nvSpPr>
            <xdr:cNvPr id="5161" name="Button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1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283845</xdr:colOff>
      <xdr:row>24</xdr:row>
      <xdr:rowOff>571500</xdr:rowOff>
    </xdr:from>
    <xdr:to>
      <xdr:col>8</xdr:col>
      <xdr:colOff>710572</xdr:colOff>
      <xdr:row>24</xdr:row>
      <xdr:rowOff>704849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0575" y="5972175"/>
          <a:ext cx="4105275" cy="133349"/>
        </a:xfrm>
        <a:prstGeom prst="rect">
          <a:avLst/>
        </a:prstGeom>
        <a:solidFill>
          <a:srgbClr val="FFFF8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1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Exemplar für den KSV/UV   /   exemplaire pour la SCT/SF</a:t>
          </a:r>
          <a:endParaRPr lang="de-CH" sz="900" b="1">
            <a:effectLst/>
            <a:latin typeface="Arial" pitchFamily="34" charset="0"/>
            <a:cs typeface="Arial" pitchFamily="34" charset="0"/>
          </a:endParaRPr>
        </a:p>
        <a:p>
          <a:endParaRPr lang="de-CH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283845</xdr:colOff>
      <xdr:row>47</xdr:row>
      <xdr:rowOff>571500</xdr:rowOff>
    </xdr:from>
    <xdr:to>
      <xdr:col>8</xdr:col>
      <xdr:colOff>710572</xdr:colOff>
      <xdr:row>47</xdr:row>
      <xdr:rowOff>704849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90575" y="11239500"/>
          <a:ext cx="4105275" cy="133349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1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Exemplar für den Verein   /   exemplaire pour la Société</a:t>
          </a:r>
          <a:endParaRPr lang="de-CH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104775</xdr:colOff>
      <xdr:row>0</xdr:row>
      <xdr:rowOff>685800</xdr:rowOff>
    </xdr:to>
    <xdr:pic>
      <xdr:nvPicPr>
        <xdr:cNvPr id="5823" name="Grafik 3" descr="SSV_LOGO_SH_rot.png">
          <a:extLst>
            <a:ext uri="{FF2B5EF4-FFF2-40B4-BE49-F238E27FC236}">
              <a16:creationId xmlns:a16="http://schemas.microsoft.com/office/drawing/2014/main" id="{00000000-0008-0000-0100-0000B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57150</xdr:rowOff>
    </xdr:from>
    <xdr:to>
      <xdr:col>1</xdr:col>
      <xdr:colOff>104775</xdr:colOff>
      <xdr:row>24</xdr:row>
      <xdr:rowOff>676275</xdr:rowOff>
    </xdr:to>
    <xdr:pic>
      <xdr:nvPicPr>
        <xdr:cNvPr id="5824" name="Grafik 3" descr="SSV_LOGO_SH_rot.png">
          <a:extLst>
            <a:ext uri="{FF2B5EF4-FFF2-40B4-BE49-F238E27FC236}">
              <a16:creationId xmlns:a16="http://schemas.microsoft.com/office/drawing/2014/main" id="{00000000-0008-0000-0100-0000C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7825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76200</xdr:rowOff>
    </xdr:from>
    <xdr:to>
      <xdr:col>1</xdr:col>
      <xdr:colOff>104775</xdr:colOff>
      <xdr:row>47</xdr:row>
      <xdr:rowOff>695325</xdr:rowOff>
    </xdr:to>
    <xdr:pic>
      <xdr:nvPicPr>
        <xdr:cNvPr id="5825" name="Grafik 3" descr="SSV_LOGO_SH_rot.png">
          <a:extLst>
            <a:ext uri="{FF2B5EF4-FFF2-40B4-BE49-F238E27FC236}">
              <a16:creationId xmlns:a16="http://schemas.microsoft.com/office/drawing/2014/main" id="{00000000-0008-0000-0100-0000C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4200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0</xdr:row>
      <xdr:rowOff>9524</xdr:rowOff>
    </xdr:from>
    <xdr:to>
      <xdr:col>9</xdr:col>
      <xdr:colOff>360045</xdr:colOff>
      <xdr:row>1</xdr:row>
      <xdr:rowOff>9524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57225" y="9524"/>
          <a:ext cx="46672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Gruppenmeisterschaft SSV Gewehr 10m</a:t>
          </a:r>
        </a:p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Championnant de groupes SSV carabine 10m </a:t>
          </a: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Originalblatt für den SSV / Original pour la SSV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175260</xdr:colOff>
          <xdr:row>0</xdr:row>
          <xdr:rowOff>121920</xdr:rowOff>
        </xdr:from>
        <xdr:to>
          <xdr:col>12</xdr:col>
          <xdr:colOff>419100</xdr:colOff>
          <xdr:row>0</xdr:row>
          <xdr:rowOff>502920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283845</xdr:colOff>
      <xdr:row>24</xdr:row>
      <xdr:rowOff>571500</xdr:rowOff>
    </xdr:from>
    <xdr:to>
      <xdr:col>8</xdr:col>
      <xdr:colOff>710572</xdr:colOff>
      <xdr:row>24</xdr:row>
      <xdr:rowOff>704849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90575" y="5972175"/>
          <a:ext cx="4105275" cy="133349"/>
        </a:xfrm>
        <a:prstGeom prst="rect">
          <a:avLst/>
        </a:prstGeom>
        <a:solidFill>
          <a:srgbClr val="FFFF8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1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Exemplar für den KSV/UV   /   exemplaire pour la SCT/SF</a:t>
          </a:r>
          <a:endParaRPr lang="de-CH" sz="900" b="1">
            <a:effectLst/>
            <a:latin typeface="Arial" pitchFamily="34" charset="0"/>
            <a:cs typeface="Arial" pitchFamily="34" charset="0"/>
          </a:endParaRPr>
        </a:p>
        <a:p>
          <a:endParaRPr lang="de-CH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283845</xdr:colOff>
      <xdr:row>47</xdr:row>
      <xdr:rowOff>571500</xdr:rowOff>
    </xdr:from>
    <xdr:to>
      <xdr:col>8</xdr:col>
      <xdr:colOff>710572</xdr:colOff>
      <xdr:row>47</xdr:row>
      <xdr:rowOff>704849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790575" y="11239500"/>
          <a:ext cx="4105275" cy="133349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1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Exemplar für den Verein   /   exemplaire pour la Société</a:t>
          </a:r>
          <a:endParaRPr lang="de-CH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47</xdr:row>
      <xdr:rowOff>47625</xdr:rowOff>
    </xdr:from>
    <xdr:to>
      <xdr:col>1</xdr:col>
      <xdr:colOff>104775</xdr:colOff>
      <xdr:row>47</xdr:row>
      <xdr:rowOff>666750</xdr:rowOff>
    </xdr:to>
    <xdr:pic>
      <xdr:nvPicPr>
        <xdr:cNvPr id="14491" name="Grafik 3" descr="SSV_LOGO_SH_rot.png">
          <a:extLst>
            <a:ext uri="{FF2B5EF4-FFF2-40B4-BE49-F238E27FC236}">
              <a16:creationId xmlns:a16="http://schemas.microsoft.com/office/drawing/2014/main" id="{00000000-0008-0000-0200-00009B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47625</xdr:rowOff>
    </xdr:from>
    <xdr:to>
      <xdr:col>1</xdr:col>
      <xdr:colOff>104775</xdr:colOff>
      <xdr:row>24</xdr:row>
      <xdr:rowOff>666750</xdr:rowOff>
    </xdr:to>
    <xdr:pic>
      <xdr:nvPicPr>
        <xdr:cNvPr id="14492" name="Grafik 3" descr="SSV_LOGO_SH_rot.png">
          <a:extLst>
            <a:ext uri="{FF2B5EF4-FFF2-40B4-BE49-F238E27FC236}">
              <a16:creationId xmlns:a16="http://schemas.microsoft.com/office/drawing/2014/main" id="{00000000-0008-0000-0200-00009C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104775</xdr:colOff>
      <xdr:row>0</xdr:row>
      <xdr:rowOff>657225</xdr:rowOff>
    </xdr:to>
    <xdr:pic>
      <xdr:nvPicPr>
        <xdr:cNvPr id="14493" name="Grafik 3" descr="SSV_LOGO_SH_rot.png">
          <a:extLst>
            <a:ext uri="{FF2B5EF4-FFF2-40B4-BE49-F238E27FC236}">
              <a16:creationId xmlns:a16="http://schemas.microsoft.com/office/drawing/2014/main" id="{00000000-0008-0000-0200-00009D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0</xdr:row>
      <xdr:rowOff>9524</xdr:rowOff>
    </xdr:from>
    <xdr:to>
      <xdr:col>9</xdr:col>
      <xdr:colOff>360045</xdr:colOff>
      <xdr:row>1</xdr:row>
      <xdr:rowOff>9524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57225" y="9524"/>
          <a:ext cx="46672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Gruppenmeisterschaft SSV Gewehr 10m</a:t>
          </a:r>
        </a:p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Championnant de groupes SSV carabine 10m </a:t>
          </a: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Originalblatt für den SSV / Original pour la SSV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175260</xdr:colOff>
          <xdr:row>0</xdr:row>
          <xdr:rowOff>121920</xdr:rowOff>
        </xdr:from>
        <xdr:to>
          <xdr:col>12</xdr:col>
          <xdr:colOff>419100</xdr:colOff>
          <xdr:row>0</xdr:row>
          <xdr:rowOff>502920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3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283845</xdr:colOff>
      <xdr:row>24</xdr:row>
      <xdr:rowOff>571500</xdr:rowOff>
    </xdr:from>
    <xdr:to>
      <xdr:col>8</xdr:col>
      <xdr:colOff>710572</xdr:colOff>
      <xdr:row>24</xdr:row>
      <xdr:rowOff>704849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790575" y="5972175"/>
          <a:ext cx="4105275" cy="133349"/>
        </a:xfrm>
        <a:prstGeom prst="rect">
          <a:avLst/>
        </a:prstGeom>
        <a:solidFill>
          <a:srgbClr val="FFFF8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1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Exemplar für den KSV/UV   /   exemplaire pour la SCT/SF</a:t>
          </a:r>
          <a:endParaRPr lang="de-CH" sz="900" b="1">
            <a:effectLst/>
            <a:latin typeface="Arial" pitchFamily="34" charset="0"/>
            <a:cs typeface="Arial" pitchFamily="34" charset="0"/>
          </a:endParaRPr>
        </a:p>
        <a:p>
          <a:endParaRPr lang="de-CH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283845</xdr:colOff>
      <xdr:row>47</xdr:row>
      <xdr:rowOff>571500</xdr:rowOff>
    </xdr:from>
    <xdr:to>
      <xdr:col>8</xdr:col>
      <xdr:colOff>710572</xdr:colOff>
      <xdr:row>47</xdr:row>
      <xdr:rowOff>704849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790575" y="11239500"/>
          <a:ext cx="4105275" cy="133349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1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Exemplar für den Verein   /   exemplaire pour la Société</a:t>
          </a:r>
          <a:endParaRPr lang="de-CH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104775</xdr:colOff>
      <xdr:row>0</xdr:row>
      <xdr:rowOff>666750</xdr:rowOff>
    </xdr:to>
    <xdr:pic>
      <xdr:nvPicPr>
        <xdr:cNvPr id="15491" name="Grafik 3" descr="SSV_LOGO_SH_rot.png">
          <a:extLst>
            <a:ext uri="{FF2B5EF4-FFF2-40B4-BE49-F238E27FC236}">
              <a16:creationId xmlns:a16="http://schemas.microsoft.com/office/drawing/2014/main" id="{00000000-0008-0000-0300-00008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57150</xdr:rowOff>
    </xdr:from>
    <xdr:to>
      <xdr:col>1</xdr:col>
      <xdr:colOff>104775</xdr:colOff>
      <xdr:row>24</xdr:row>
      <xdr:rowOff>676275</xdr:rowOff>
    </xdr:to>
    <xdr:pic>
      <xdr:nvPicPr>
        <xdr:cNvPr id="15492" name="Grafik 3" descr="SSV_LOGO_SH_rot.png">
          <a:extLst>
            <a:ext uri="{FF2B5EF4-FFF2-40B4-BE49-F238E27FC236}">
              <a16:creationId xmlns:a16="http://schemas.microsoft.com/office/drawing/2014/main" id="{00000000-0008-0000-0300-000084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7825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47625</xdr:rowOff>
    </xdr:from>
    <xdr:to>
      <xdr:col>1</xdr:col>
      <xdr:colOff>104775</xdr:colOff>
      <xdr:row>47</xdr:row>
      <xdr:rowOff>666750</xdr:rowOff>
    </xdr:to>
    <xdr:pic>
      <xdr:nvPicPr>
        <xdr:cNvPr id="15493" name="Grafik 3" descr="SSV_LOGO_SH_rot.png">
          <a:extLst>
            <a:ext uri="{FF2B5EF4-FFF2-40B4-BE49-F238E27FC236}">
              <a16:creationId xmlns:a16="http://schemas.microsoft.com/office/drawing/2014/main" id="{00000000-0008-0000-0300-000085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indexed="15"/>
  </sheetPr>
  <dimension ref="A1:Q43"/>
  <sheetViews>
    <sheetView showGridLines="0" tabSelected="1" topLeftCell="A4" zoomScaleNormal="100" workbookViewId="0">
      <selection activeCell="N29" sqref="N29"/>
    </sheetView>
  </sheetViews>
  <sheetFormatPr baseColWidth="10" defaultColWidth="11.44140625" defaultRowHeight="13.2" x14ac:dyDescent="0.25"/>
  <cols>
    <col min="1" max="1" width="6.44140625" style="11" customWidth="1"/>
    <col min="2" max="2" width="9.44140625" style="11" customWidth="1"/>
    <col min="3" max="3" width="9.88671875" style="11" customWidth="1"/>
    <col min="4" max="4" width="7.33203125" style="11" customWidth="1"/>
    <col min="5" max="5" width="11.6640625" style="11" customWidth="1"/>
    <col min="6" max="6" width="11.5546875" style="11" customWidth="1"/>
    <col min="7" max="7" width="18.6640625" style="11" customWidth="1"/>
    <col min="8" max="8" width="7.33203125" style="11" customWidth="1"/>
    <col min="9" max="9" width="11.6640625" style="11" customWidth="1"/>
    <col min="10" max="10" width="13" style="12" customWidth="1"/>
    <col min="11" max="11" width="6.6640625" style="11" customWidth="1"/>
    <col min="12" max="12" width="18.6640625" style="11" customWidth="1"/>
    <col min="13" max="13" width="7.44140625" style="11" customWidth="1"/>
    <col min="14" max="14" width="12.6640625" style="11" customWidth="1"/>
    <col min="15" max="15" width="13" style="12" customWidth="1"/>
    <col min="16" max="16384" width="11.44140625" style="11"/>
  </cols>
  <sheetData>
    <row r="1" spans="1:15" ht="7.5" customHeight="1" x14ac:dyDescent="0.25"/>
    <row r="2" spans="1:15" ht="22.8" x14ac:dyDescent="0.4">
      <c r="C2" s="18" t="s">
        <v>7</v>
      </c>
      <c r="D2" s="18"/>
      <c r="E2" s="18"/>
      <c r="F2" s="19"/>
      <c r="G2" s="19"/>
      <c r="H2" s="18"/>
      <c r="J2" s="86"/>
      <c r="L2" s="86"/>
      <c r="M2" s="20"/>
    </row>
    <row r="3" spans="1:15" ht="22.8" x14ac:dyDescent="0.4">
      <c r="C3" s="18" t="s">
        <v>8</v>
      </c>
      <c r="D3" s="18"/>
      <c r="E3" s="18"/>
      <c r="F3" s="19"/>
      <c r="G3" s="19"/>
      <c r="H3" s="81" t="s">
        <v>3</v>
      </c>
      <c r="I3" s="81"/>
      <c r="J3" s="86"/>
      <c r="L3" s="86"/>
      <c r="M3" s="20"/>
    </row>
    <row r="4" spans="1:15" ht="22.8" x14ac:dyDescent="0.4">
      <c r="C4" s="18" t="s">
        <v>9</v>
      </c>
      <c r="D4" s="18"/>
      <c r="E4" s="18"/>
      <c r="F4" s="19"/>
      <c r="G4" s="19"/>
      <c r="H4" s="18"/>
      <c r="I4" s="39"/>
      <c r="J4" s="86"/>
      <c r="L4" s="86"/>
      <c r="M4" s="20"/>
    </row>
    <row r="5" spans="1:15" ht="22.8" x14ac:dyDescent="0.4">
      <c r="C5" s="18"/>
      <c r="D5" s="18"/>
      <c r="E5" s="18"/>
      <c r="F5" s="19"/>
      <c r="G5" s="19"/>
      <c r="H5" s="18"/>
      <c r="I5" s="39"/>
      <c r="L5" s="20"/>
      <c r="M5" s="20"/>
    </row>
    <row r="12" spans="1:15" ht="27" customHeight="1" x14ac:dyDescent="0.35">
      <c r="A12" s="33"/>
      <c r="B12" s="85" t="s">
        <v>31</v>
      </c>
      <c r="C12" s="85"/>
      <c r="D12" s="34" t="s">
        <v>32</v>
      </c>
      <c r="E12" s="21" t="s">
        <v>11</v>
      </c>
      <c r="F12" s="22"/>
      <c r="G12" s="21" t="s">
        <v>10</v>
      </c>
      <c r="H12" s="34" t="s">
        <v>32</v>
      </c>
      <c r="I12" s="21" t="s">
        <v>11</v>
      </c>
      <c r="J12" s="40" t="s">
        <v>12</v>
      </c>
      <c r="L12" s="21" t="s">
        <v>10</v>
      </c>
      <c r="M12" s="34" t="s">
        <v>32</v>
      </c>
      <c r="N12" s="21" t="s">
        <v>11</v>
      </c>
      <c r="O12" s="40" t="s">
        <v>12</v>
      </c>
    </row>
    <row r="13" spans="1:15" ht="11.25" customHeight="1" x14ac:dyDescent="0.35">
      <c r="A13" s="23"/>
      <c r="B13" s="23"/>
      <c r="C13" s="24"/>
      <c r="D13" s="35"/>
      <c r="E13" s="24"/>
      <c r="F13" s="22"/>
      <c r="G13" s="24"/>
      <c r="H13" s="35"/>
      <c r="I13" s="24"/>
      <c r="J13" s="47">
        <f>COUNTIF(J14:J17,"x")</f>
        <v>0</v>
      </c>
      <c r="L13" s="24"/>
      <c r="M13" s="35"/>
      <c r="N13" s="24"/>
      <c r="O13" s="47">
        <f>COUNTIF(O14:O17,"x")</f>
        <v>0</v>
      </c>
    </row>
    <row r="14" spans="1:15" x14ac:dyDescent="0.25">
      <c r="A14" s="12">
        <v>1</v>
      </c>
      <c r="B14" s="74"/>
      <c r="C14" s="50"/>
      <c r="D14" s="16"/>
      <c r="E14" s="14"/>
      <c r="F14" s="37">
        <v>1</v>
      </c>
      <c r="G14" s="74" t="str">
        <f t="shared" ref="G14:G17" si="0">IF(ISBLANK(B14),"",B14)</f>
        <v/>
      </c>
      <c r="H14" s="16" t="str">
        <f t="shared" ref="H14:I17" si="1">IF(ISBLANK(D14),"",D14)</f>
        <v/>
      </c>
      <c r="I14" s="14" t="str">
        <f t="shared" si="1"/>
        <v/>
      </c>
      <c r="J14" s="16"/>
      <c r="K14" s="37">
        <v>1</v>
      </c>
      <c r="L14" s="74" t="str">
        <f t="shared" ref="L14:L17" si="2">IF(ISBLANK(B14),"",B14)</f>
        <v/>
      </c>
      <c r="M14" s="16" t="str">
        <f t="shared" ref="M14:N17" si="3">IF(ISBLANK(D14),"",D14)</f>
        <v/>
      </c>
      <c r="N14" s="14" t="str">
        <f t="shared" si="3"/>
        <v/>
      </c>
      <c r="O14" s="16"/>
    </row>
    <row r="15" spans="1:15" x14ac:dyDescent="0.25">
      <c r="A15" s="12">
        <v>2</v>
      </c>
      <c r="B15" s="36"/>
      <c r="C15" s="50"/>
      <c r="D15" s="16"/>
      <c r="E15" s="14"/>
      <c r="F15" s="37">
        <v>2</v>
      </c>
      <c r="G15" s="74" t="str">
        <f t="shared" si="0"/>
        <v/>
      </c>
      <c r="H15" s="16" t="str">
        <f t="shared" si="1"/>
        <v/>
      </c>
      <c r="I15" s="14" t="str">
        <f t="shared" si="1"/>
        <v/>
      </c>
      <c r="J15" s="16"/>
      <c r="K15" s="41">
        <v>2</v>
      </c>
      <c r="L15" s="74" t="str">
        <f t="shared" si="2"/>
        <v/>
      </c>
      <c r="M15" s="16" t="str">
        <f t="shared" si="3"/>
        <v/>
      </c>
      <c r="N15" s="14" t="str">
        <f t="shared" si="3"/>
        <v/>
      </c>
      <c r="O15" s="16"/>
    </row>
    <row r="16" spans="1:15" x14ac:dyDescent="0.25">
      <c r="A16" s="12">
        <v>3</v>
      </c>
      <c r="B16" s="74"/>
      <c r="C16" s="50"/>
      <c r="D16" s="16"/>
      <c r="E16" s="14"/>
      <c r="F16" s="37">
        <v>3</v>
      </c>
      <c r="G16" s="74" t="str">
        <f t="shared" si="0"/>
        <v/>
      </c>
      <c r="H16" s="16" t="str">
        <f t="shared" si="1"/>
        <v/>
      </c>
      <c r="I16" s="14" t="str">
        <f t="shared" si="1"/>
        <v/>
      </c>
      <c r="J16" s="16"/>
      <c r="K16" s="37">
        <v>3</v>
      </c>
      <c r="L16" s="74" t="str">
        <f t="shared" si="2"/>
        <v/>
      </c>
      <c r="M16" s="16" t="str">
        <f t="shared" si="3"/>
        <v/>
      </c>
      <c r="N16" s="14" t="str">
        <f t="shared" si="3"/>
        <v/>
      </c>
      <c r="O16" s="16"/>
    </row>
    <row r="17" spans="1:16" x14ac:dyDescent="0.25">
      <c r="A17" s="12">
        <v>4</v>
      </c>
      <c r="B17" s="74"/>
      <c r="C17" s="50"/>
      <c r="D17" s="16"/>
      <c r="E17" s="14"/>
      <c r="F17" s="38">
        <v>4</v>
      </c>
      <c r="G17" s="74" t="str">
        <f t="shared" si="0"/>
        <v/>
      </c>
      <c r="H17" s="16" t="str">
        <f t="shared" si="1"/>
        <v/>
      </c>
      <c r="I17" s="14" t="str">
        <f t="shared" si="1"/>
        <v/>
      </c>
      <c r="J17" s="16"/>
      <c r="K17" s="37">
        <v>4</v>
      </c>
      <c r="L17" s="74" t="str">
        <f t="shared" si="2"/>
        <v/>
      </c>
      <c r="M17" s="16" t="str">
        <f t="shared" si="3"/>
        <v/>
      </c>
      <c r="N17" s="14" t="str">
        <f t="shared" si="3"/>
        <v/>
      </c>
      <c r="O17" s="16"/>
    </row>
    <row r="18" spans="1:16" ht="8.1" customHeight="1" x14ac:dyDescent="0.25">
      <c r="A18" s="12"/>
      <c r="B18" s="51"/>
      <c r="C18" s="51"/>
      <c r="D18" s="52"/>
      <c r="E18" s="28"/>
      <c r="F18" s="38"/>
      <c r="G18" s="51"/>
      <c r="H18" s="52"/>
      <c r="I18" s="28"/>
      <c r="J18" s="28"/>
      <c r="K18" s="41"/>
      <c r="L18" s="25"/>
      <c r="M18" s="25"/>
      <c r="N18" s="28"/>
      <c r="O18" s="28"/>
      <c r="P18" s="26"/>
    </row>
    <row r="19" spans="1:16" ht="12.75" customHeight="1" x14ac:dyDescent="0.25">
      <c r="A19" s="82"/>
      <c r="B19" s="82"/>
      <c r="C19" s="82"/>
      <c r="D19" s="82"/>
      <c r="E19" s="82"/>
      <c r="F19" s="83" t="str">
        <f>IF(J13&gt;1,"Achtung Es darf nur 1 Schützen pro Runde ausgewechselt werden!                                                   Attention, C'est permis de changer seulement 1 tireur!"," ")</f>
        <v xml:space="preserve"> </v>
      </c>
      <c r="G19" s="83"/>
      <c r="H19" s="83"/>
      <c r="I19" s="83"/>
      <c r="J19" s="83"/>
      <c r="K19" s="101" t="str">
        <f>IF(O13&gt;1,"Achtung Es darf nur 1 Schützen pro Runde ausgewechselt werden!                                                   Attention, C'est permis de changer seulement 1 tireur!"," ")</f>
        <v xml:space="preserve"> </v>
      </c>
      <c r="L19" s="101"/>
      <c r="M19" s="101"/>
      <c r="N19" s="101"/>
      <c r="O19" s="101"/>
      <c r="P19" s="42"/>
    </row>
    <row r="20" spans="1:16" x14ac:dyDescent="0.25">
      <c r="A20" s="82"/>
      <c r="B20" s="82"/>
      <c r="C20" s="82"/>
      <c r="D20" s="82"/>
      <c r="E20" s="82"/>
      <c r="F20" s="83"/>
      <c r="G20" s="83"/>
      <c r="H20" s="83"/>
      <c r="I20" s="83"/>
      <c r="J20" s="83"/>
      <c r="K20" s="101"/>
      <c r="L20" s="101"/>
      <c r="M20" s="101"/>
      <c r="N20" s="101"/>
      <c r="O20" s="101"/>
      <c r="P20" s="42"/>
    </row>
    <row r="21" spans="1:16" x14ac:dyDescent="0.25">
      <c r="A21" s="44"/>
      <c r="B21" s="44"/>
      <c r="C21" s="44"/>
      <c r="D21" s="44"/>
      <c r="E21" s="44"/>
      <c r="F21" s="45"/>
      <c r="G21" s="45"/>
      <c r="H21" s="45"/>
      <c r="I21" s="45"/>
      <c r="J21" s="45"/>
      <c r="K21" s="43"/>
      <c r="L21" s="43"/>
      <c r="M21" s="43"/>
      <c r="N21" s="43"/>
      <c r="O21" s="43"/>
      <c r="P21" s="43"/>
    </row>
    <row r="22" spans="1:16" ht="12.75" customHeight="1" x14ac:dyDescent="0.25">
      <c r="C22" s="15"/>
      <c r="F22" s="15" t="s">
        <v>13</v>
      </c>
      <c r="G22" s="46"/>
      <c r="I22" s="84" t="s">
        <v>14</v>
      </c>
      <c r="J22" s="84"/>
      <c r="K22" s="48"/>
      <c r="L22" s="98"/>
      <c r="M22" s="98"/>
      <c r="N22" s="98"/>
    </row>
    <row r="23" spans="1:16" x14ac:dyDescent="0.25">
      <c r="A23" s="11" t="s">
        <v>15</v>
      </c>
      <c r="C23" s="78"/>
      <c r="D23" s="79"/>
      <c r="E23" s="80"/>
      <c r="F23" s="87"/>
      <c r="G23" s="99"/>
      <c r="H23" s="53"/>
      <c r="I23" s="84"/>
      <c r="J23" s="84"/>
      <c r="K23" s="48"/>
      <c r="L23" s="98"/>
      <c r="M23" s="98"/>
      <c r="N23" s="98"/>
    </row>
    <row r="24" spans="1:16" x14ac:dyDescent="0.25">
      <c r="A24" s="11" t="s">
        <v>16</v>
      </c>
      <c r="C24" s="78"/>
      <c r="D24" s="79"/>
      <c r="E24" s="80"/>
      <c r="F24" s="88"/>
      <c r="G24" s="99"/>
      <c r="I24" s="13" t="s">
        <v>17</v>
      </c>
      <c r="J24" s="16"/>
      <c r="K24" s="25"/>
      <c r="L24" s="28"/>
      <c r="M24" s="28"/>
      <c r="N24" s="29"/>
    </row>
    <row r="25" spans="1:16" x14ac:dyDescent="0.25">
      <c r="C25" s="27"/>
      <c r="D25" s="27"/>
      <c r="E25" s="27"/>
      <c r="F25" s="27"/>
      <c r="H25" s="27"/>
      <c r="I25" s="13" t="s">
        <v>5</v>
      </c>
      <c r="J25" s="16"/>
      <c r="K25" s="25"/>
      <c r="L25" s="28"/>
      <c r="M25" s="28"/>
      <c r="N25" s="29"/>
    </row>
    <row r="26" spans="1:16" x14ac:dyDescent="0.25">
      <c r="A26" s="11" t="s">
        <v>18</v>
      </c>
      <c r="L26" s="28"/>
      <c r="M26" s="28"/>
      <c r="N26" s="29"/>
    </row>
    <row r="27" spans="1:16" x14ac:dyDescent="0.25">
      <c r="A27" s="11" t="s">
        <v>19</v>
      </c>
      <c r="C27" s="89"/>
      <c r="D27" s="89"/>
      <c r="E27" s="90"/>
      <c r="L27" s="28"/>
      <c r="M27" s="28"/>
      <c r="N27" s="29"/>
    </row>
    <row r="28" spans="1:16" x14ac:dyDescent="0.25">
      <c r="A28" s="11" t="s">
        <v>20</v>
      </c>
      <c r="C28" s="89"/>
      <c r="D28" s="89"/>
      <c r="E28" s="90"/>
      <c r="G28" s="28"/>
      <c r="H28" s="103" t="s">
        <v>6</v>
      </c>
      <c r="I28" s="95"/>
      <c r="J28" s="100"/>
      <c r="L28" s="28"/>
      <c r="M28" s="28"/>
      <c r="N28" s="49"/>
      <c r="O28" s="49"/>
    </row>
    <row r="29" spans="1:16" x14ac:dyDescent="0.25">
      <c r="A29" s="15" t="s">
        <v>53</v>
      </c>
      <c r="C29" s="89"/>
      <c r="D29" s="89"/>
      <c r="E29" s="90"/>
      <c r="G29" s="28"/>
      <c r="H29" s="104" t="s">
        <v>21</v>
      </c>
      <c r="I29" s="97"/>
      <c r="J29" s="100"/>
      <c r="L29" s="28"/>
      <c r="M29" s="28"/>
      <c r="N29" s="49"/>
      <c r="O29" s="49"/>
    </row>
    <row r="30" spans="1:16" x14ac:dyDescent="0.25">
      <c r="A30" s="11" t="s">
        <v>22</v>
      </c>
      <c r="C30" s="89"/>
      <c r="D30" s="89"/>
      <c r="E30" s="90"/>
      <c r="G30" s="28"/>
      <c r="H30" s="94" t="s">
        <v>33</v>
      </c>
      <c r="I30" s="95"/>
      <c r="J30" s="102"/>
      <c r="L30" s="28"/>
      <c r="M30" s="28"/>
      <c r="N30" s="49"/>
      <c r="O30" s="49"/>
    </row>
    <row r="31" spans="1:16" x14ac:dyDescent="0.25">
      <c r="A31" s="11" t="s">
        <v>4</v>
      </c>
      <c r="C31" s="91"/>
      <c r="D31" s="92"/>
      <c r="E31" s="93"/>
      <c r="G31" s="28"/>
      <c r="H31" s="96" t="s">
        <v>34</v>
      </c>
      <c r="I31" s="97"/>
      <c r="J31" s="102"/>
      <c r="L31" s="28"/>
      <c r="M31" s="28"/>
      <c r="N31" s="49"/>
      <c r="O31" s="49"/>
    </row>
    <row r="33" spans="1:17" x14ac:dyDescent="0.25">
      <c r="A33" s="30" t="s">
        <v>23</v>
      </c>
    </row>
    <row r="34" spans="1:17" s="12" customFormat="1" ht="8.1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K34" s="11"/>
      <c r="L34" s="11"/>
      <c r="M34" s="11"/>
      <c r="N34" s="11"/>
      <c r="P34" s="11"/>
      <c r="Q34" s="11"/>
    </row>
    <row r="35" spans="1:17" s="12" customFormat="1" x14ac:dyDescent="0.25">
      <c r="A35" s="31" t="s">
        <v>24</v>
      </c>
      <c r="B35" s="11"/>
      <c r="C35" s="11"/>
      <c r="D35" s="11"/>
      <c r="E35" s="11"/>
      <c r="F35" s="11"/>
      <c r="G35" s="11"/>
      <c r="H35" s="11"/>
      <c r="I35" s="11"/>
      <c r="K35" s="11"/>
      <c r="L35" s="11"/>
      <c r="M35" s="11"/>
      <c r="N35" s="11"/>
      <c r="P35" s="11"/>
      <c r="Q35" s="11"/>
    </row>
    <row r="36" spans="1:17" s="12" customFormat="1" x14ac:dyDescent="0.25">
      <c r="A36" s="31" t="s">
        <v>25</v>
      </c>
      <c r="B36" s="11"/>
      <c r="C36" s="11"/>
      <c r="D36" s="11"/>
      <c r="E36" s="11"/>
      <c r="F36" s="11"/>
      <c r="G36" s="11"/>
      <c r="H36" s="11"/>
      <c r="I36" s="11"/>
      <c r="K36" s="11"/>
      <c r="L36" s="11"/>
      <c r="M36" s="11"/>
      <c r="N36" s="11"/>
      <c r="P36" s="11"/>
      <c r="Q36" s="11"/>
    </row>
    <row r="37" spans="1:17" s="12" customFormat="1" x14ac:dyDescent="0.25">
      <c r="A37" s="31" t="s">
        <v>26</v>
      </c>
      <c r="B37" s="11"/>
      <c r="C37" s="11"/>
      <c r="D37" s="11"/>
      <c r="E37" s="11"/>
      <c r="F37" s="11"/>
      <c r="G37" s="11"/>
      <c r="H37" s="11"/>
      <c r="I37" s="11"/>
      <c r="K37" s="11"/>
      <c r="L37" s="11"/>
      <c r="M37" s="11"/>
      <c r="N37" s="11"/>
      <c r="P37" s="11"/>
      <c r="Q37" s="11"/>
    </row>
    <row r="38" spans="1:17" s="12" customFormat="1" x14ac:dyDescent="0.25">
      <c r="A38" s="31" t="s">
        <v>52</v>
      </c>
      <c r="B38" s="11"/>
      <c r="C38" s="11"/>
      <c r="D38" s="11"/>
      <c r="E38" s="11"/>
      <c r="F38" s="11"/>
      <c r="G38" s="11"/>
      <c r="H38" s="11"/>
      <c r="I38" s="11"/>
      <c r="K38" s="11"/>
      <c r="L38" s="11"/>
      <c r="M38" s="11"/>
      <c r="N38" s="11"/>
      <c r="P38" s="11"/>
      <c r="Q38" s="11"/>
    </row>
    <row r="39" spans="1:17" s="12" customFormat="1" x14ac:dyDescent="0.25">
      <c r="A39" s="11"/>
      <c r="B39" s="11"/>
      <c r="C39" s="11"/>
      <c r="D39" s="11"/>
      <c r="E39" s="11"/>
      <c r="F39" s="11"/>
      <c r="G39" s="11"/>
      <c r="H39" s="11"/>
      <c r="I39" s="11"/>
      <c r="K39" s="11"/>
      <c r="L39" s="11"/>
      <c r="M39" s="11"/>
      <c r="N39" s="32"/>
      <c r="P39" s="11"/>
      <c r="Q39" s="11"/>
    </row>
    <row r="40" spans="1:17" s="12" customFormat="1" x14ac:dyDescent="0.25">
      <c r="A40" s="31" t="s">
        <v>27</v>
      </c>
      <c r="B40" s="11"/>
      <c r="C40" s="11"/>
      <c r="D40" s="11"/>
      <c r="E40" s="11"/>
      <c r="F40" s="11"/>
      <c r="G40" s="11"/>
      <c r="H40" s="11"/>
      <c r="I40" s="11"/>
      <c r="K40" s="11"/>
      <c r="L40" s="11"/>
      <c r="M40" s="11"/>
      <c r="N40" s="11"/>
      <c r="P40" s="11"/>
      <c r="Q40" s="11"/>
    </row>
    <row r="41" spans="1:17" s="12" customFormat="1" x14ac:dyDescent="0.25">
      <c r="A41" s="31" t="s">
        <v>28</v>
      </c>
      <c r="B41" s="11"/>
      <c r="C41" s="11"/>
      <c r="D41" s="11"/>
      <c r="E41" s="11"/>
      <c r="F41" s="11"/>
      <c r="G41" s="11"/>
      <c r="H41" s="11"/>
      <c r="I41" s="11"/>
      <c r="K41" s="11"/>
      <c r="L41" s="11"/>
      <c r="M41" s="11"/>
      <c r="N41" s="11"/>
      <c r="P41" s="11"/>
      <c r="Q41" s="11"/>
    </row>
    <row r="42" spans="1:17" s="12" customFormat="1" x14ac:dyDescent="0.25">
      <c r="A42" s="31" t="s">
        <v>29</v>
      </c>
      <c r="B42" s="11"/>
      <c r="C42" s="11"/>
      <c r="D42" s="11"/>
      <c r="E42" s="11"/>
      <c r="F42" s="11"/>
      <c r="G42" s="11"/>
      <c r="H42" s="11"/>
      <c r="I42" s="11"/>
      <c r="K42" s="11"/>
      <c r="L42" s="11"/>
      <c r="M42" s="11"/>
      <c r="N42" s="11"/>
      <c r="P42" s="11"/>
      <c r="Q42" s="11"/>
    </row>
    <row r="43" spans="1:17" s="12" customFormat="1" x14ac:dyDescent="0.25">
      <c r="A43" s="31" t="s">
        <v>51</v>
      </c>
      <c r="B43" s="11"/>
      <c r="C43" s="11"/>
      <c r="D43" s="11"/>
      <c r="E43" s="11"/>
      <c r="F43" s="11"/>
      <c r="G43" s="11"/>
      <c r="H43" s="11"/>
      <c r="I43" s="11" t="s">
        <v>30</v>
      </c>
      <c r="K43" s="11"/>
      <c r="L43" s="11"/>
      <c r="M43" s="11"/>
      <c r="N43" s="11"/>
      <c r="P43" s="11"/>
      <c r="Q43" s="11"/>
    </row>
  </sheetData>
  <sheetProtection sheet="1" objects="1" scenarios="1"/>
  <mergeCells count="24">
    <mergeCell ref="H30:I30"/>
    <mergeCell ref="H31:I31"/>
    <mergeCell ref="L2:L4"/>
    <mergeCell ref="L22:N23"/>
    <mergeCell ref="G23:G24"/>
    <mergeCell ref="J28:J29"/>
    <mergeCell ref="K19:O20"/>
    <mergeCell ref="J30:J31"/>
    <mergeCell ref="H28:I28"/>
    <mergeCell ref="H29:I29"/>
    <mergeCell ref="C27:E27"/>
    <mergeCell ref="C28:E28"/>
    <mergeCell ref="C29:E29"/>
    <mergeCell ref="C30:E30"/>
    <mergeCell ref="C31:E31"/>
    <mergeCell ref="C24:E24"/>
    <mergeCell ref="H3:I3"/>
    <mergeCell ref="A19:E20"/>
    <mergeCell ref="F19:J20"/>
    <mergeCell ref="I22:J23"/>
    <mergeCell ref="B12:C12"/>
    <mergeCell ref="C23:E23"/>
    <mergeCell ref="J2:J4"/>
    <mergeCell ref="F23:F24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8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Runde1">
                <anchor moveWithCells="1" sizeWithCells="1">
                  <from>
                    <xdr:col>3</xdr:col>
                    <xdr:colOff>121920</xdr:colOff>
                    <xdr:row>6</xdr:row>
                    <xdr:rowOff>0</xdr:rowOff>
                  </from>
                  <to>
                    <xdr:col>4</xdr:col>
                    <xdr:colOff>419100</xdr:colOff>
                    <xdr:row>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Button 2">
              <controlPr defaultSize="0" print="0" autoFill="0" autoPict="0" macro="[0]!Runde2">
                <anchor moveWithCells="1" sizeWithCells="1">
                  <from>
                    <xdr:col>7</xdr:col>
                    <xdr:colOff>160020</xdr:colOff>
                    <xdr:row>6</xdr:row>
                    <xdr:rowOff>7620</xdr:rowOff>
                  </from>
                  <to>
                    <xdr:col>8</xdr:col>
                    <xdr:colOff>457200</xdr:colOff>
                    <xdr:row>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Button 3">
              <controlPr defaultSize="0" print="0" autoFill="0" autoPict="0" macro="[0]!Runde3">
                <anchor moveWithCells="1" sizeWithCells="1">
                  <from>
                    <xdr:col>12</xdr:col>
                    <xdr:colOff>30480</xdr:colOff>
                    <xdr:row>6</xdr:row>
                    <xdr:rowOff>7620</xdr:rowOff>
                  </from>
                  <to>
                    <xdr:col>13</xdr:col>
                    <xdr:colOff>312420</xdr:colOff>
                    <xdr:row>8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N70"/>
  <sheetViews>
    <sheetView zoomScaleNormal="100" workbookViewId="0">
      <selection activeCell="N14" sqref="N14"/>
    </sheetView>
  </sheetViews>
  <sheetFormatPr baseColWidth="10" defaultColWidth="11.44140625" defaultRowHeight="13.2" x14ac:dyDescent="0.25"/>
  <cols>
    <col min="1" max="1" width="7.5546875" style="5" customWidth="1"/>
    <col min="2" max="2" width="7.44140625" style="5" customWidth="1"/>
    <col min="3" max="3" width="6.5546875" style="5" customWidth="1"/>
    <col min="4" max="4" width="14.109375" style="5" customWidth="1"/>
    <col min="5" max="5" width="11" style="5" bestFit="1" customWidth="1"/>
    <col min="6" max="6" width="1.5546875" style="5" bestFit="1" customWidth="1"/>
    <col min="7" max="7" width="9.88671875" style="5" customWidth="1"/>
    <col min="8" max="8" width="6.6640625" style="5" customWidth="1"/>
    <col min="9" max="9" width="11.6640625" style="5" customWidth="1"/>
    <col min="10" max="10" width="6.6640625" style="5" customWidth="1"/>
    <col min="11" max="11" width="11.6640625" style="5" customWidth="1"/>
    <col min="12" max="16384" width="11.44140625" style="5"/>
  </cols>
  <sheetData>
    <row r="1" spans="1:14" ht="56.25" customHeight="1" x14ac:dyDescent="0.25">
      <c r="C1" s="7"/>
      <c r="D1" s="7"/>
      <c r="E1" s="7"/>
      <c r="F1" s="7"/>
      <c r="G1" s="7"/>
      <c r="H1" s="7"/>
      <c r="I1" s="7"/>
      <c r="J1" s="7"/>
      <c r="K1" s="67" t="s">
        <v>47</v>
      </c>
    </row>
    <row r="2" spans="1:14" s="8" customFormat="1" ht="24.9" customHeight="1" x14ac:dyDescent="0.25">
      <c r="A2" s="55" t="s">
        <v>36</v>
      </c>
      <c r="B2" s="142">
        <f>Start!C23</f>
        <v>0</v>
      </c>
      <c r="C2" s="142"/>
      <c r="D2" s="142"/>
      <c r="E2" s="142"/>
      <c r="F2" s="143"/>
      <c r="G2" s="144" t="s">
        <v>38</v>
      </c>
      <c r="H2" s="145"/>
      <c r="I2" s="2">
        <f>Start!C24</f>
        <v>0</v>
      </c>
      <c r="J2" s="54" t="s">
        <v>35</v>
      </c>
      <c r="K2" s="3">
        <v>1</v>
      </c>
    </row>
    <row r="3" spans="1:14" s="8" customFormat="1" ht="24.9" customHeight="1" x14ac:dyDescent="0.25">
      <c r="A3" s="144" t="s">
        <v>37</v>
      </c>
      <c r="B3" s="146"/>
      <c r="C3" s="147">
        <f>Start!C27</f>
        <v>0</v>
      </c>
      <c r="D3" s="147"/>
      <c r="E3" s="147"/>
      <c r="F3" s="147"/>
      <c r="G3" s="56" t="s">
        <v>44</v>
      </c>
      <c r="H3" s="159">
        <f>Start!C30</f>
        <v>0</v>
      </c>
      <c r="I3" s="159"/>
      <c r="J3" s="57" t="s">
        <v>43</v>
      </c>
      <c r="K3" s="17">
        <f>Start!F23</f>
        <v>0</v>
      </c>
    </row>
    <row r="4" spans="1:14" s="8" customFormat="1" ht="24.9" customHeight="1" thickBot="1" x14ac:dyDescent="0.3">
      <c r="A4" s="157" t="s">
        <v>39</v>
      </c>
      <c r="B4" s="158"/>
      <c r="C4" s="162">
        <f>Start!C28</f>
        <v>0</v>
      </c>
      <c r="D4" s="162"/>
      <c r="E4" s="163">
        <f>Start!C29</f>
        <v>0</v>
      </c>
      <c r="F4" s="163"/>
      <c r="G4" s="164"/>
      <c r="H4" s="58" t="s">
        <v>4</v>
      </c>
      <c r="I4" s="160">
        <f>Start!C31</f>
        <v>0</v>
      </c>
      <c r="J4" s="160"/>
      <c r="K4" s="161"/>
    </row>
    <row r="5" spans="1:14" s="9" customFormat="1" ht="15" customHeight="1" x14ac:dyDescent="0.25">
      <c r="A5" s="124">
        <v>1</v>
      </c>
      <c r="B5" s="59" t="s">
        <v>40</v>
      </c>
      <c r="C5" s="60"/>
      <c r="D5" s="69"/>
      <c r="E5" s="127" t="s">
        <v>42</v>
      </c>
      <c r="F5" s="128"/>
      <c r="G5" s="129"/>
      <c r="H5" s="61"/>
      <c r="I5" s="130" t="s">
        <v>45</v>
      </c>
      <c r="J5" s="62"/>
      <c r="K5" s="63" t="s">
        <v>1</v>
      </c>
    </row>
    <row r="6" spans="1:14" s="9" customFormat="1" ht="15.75" customHeight="1" x14ac:dyDescent="0.3">
      <c r="A6" s="125"/>
      <c r="B6" s="132">
        <f>Start!B14</f>
        <v>0</v>
      </c>
      <c r="C6" s="133"/>
      <c r="D6" s="134"/>
      <c r="E6" s="135">
        <f>Start!E14</f>
        <v>0</v>
      </c>
      <c r="F6" s="136"/>
      <c r="G6" s="137"/>
      <c r="H6" s="1"/>
      <c r="I6" s="131"/>
      <c r="J6" s="4"/>
      <c r="K6" s="64" t="s">
        <v>46</v>
      </c>
    </row>
    <row r="7" spans="1:14" s="9" customFormat="1" ht="15" customHeight="1" x14ac:dyDescent="0.25">
      <c r="A7" s="125"/>
      <c r="B7" s="112" t="s">
        <v>41</v>
      </c>
      <c r="C7" s="165">
        <f>Start!D14</f>
        <v>0</v>
      </c>
      <c r="D7" s="114" t="str">
        <f>IF(Start!J25="x","Karton Nr. Carton-no","Elektronisch életronique")</f>
        <v>Elektronisch életronique</v>
      </c>
      <c r="E7" s="116">
        <f>IF(Start!J25="x",Start!J28,Start!J30)</f>
        <v>0</v>
      </c>
      <c r="F7" s="116" t="s">
        <v>0</v>
      </c>
      <c r="G7" s="118">
        <f>IF(Start!J25="x",'1. Runde'!E7:E8+7,E7)</f>
        <v>0</v>
      </c>
      <c r="H7" s="1"/>
      <c r="I7" s="167">
        <f>SUM(H5:H8)</f>
        <v>0</v>
      </c>
      <c r="J7" s="4"/>
      <c r="K7" s="122"/>
    </row>
    <row r="8" spans="1:14" s="9" customFormat="1" ht="15" customHeight="1" thickBot="1" x14ac:dyDescent="0.3">
      <c r="A8" s="126"/>
      <c r="B8" s="113"/>
      <c r="C8" s="166"/>
      <c r="D8" s="115"/>
      <c r="E8" s="117"/>
      <c r="F8" s="117"/>
      <c r="G8" s="119"/>
      <c r="H8" s="65"/>
      <c r="I8" s="139"/>
      <c r="J8" s="66"/>
      <c r="K8" s="123"/>
    </row>
    <row r="9" spans="1:14" ht="15" customHeight="1" x14ac:dyDescent="0.25">
      <c r="A9" s="124">
        <v>2</v>
      </c>
      <c r="B9" s="59" t="s">
        <v>40</v>
      </c>
      <c r="C9" s="60"/>
      <c r="D9" s="69"/>
      <c r="E9" s="127" t="s">
        <v>42</v>
      </c>
      <c r="F9" s="128"/>
      <c r="G9" s="129"/>
      <c r="H9" s="61"/>
      <c r="I9" s="130" t="s">
        <v>45</v>
      </c>
      <c r="J9" s="62"/>
      <c r="K9" s="63" t="s">
        <v>1</v>
      </c>
    </row>
    <row r="10" spans="1:14" ht="15.75" customHeight="1" x14ac:dyDescent="0.3">
      <c r="A10" s="125"/>
      <c r="B10" s="132">
        <f>Start!B15</f>
        <v>0</v>
      </c>
      <c r="C10" s="133"/>
      <c r="D10" s="134"/>
      <c r="E10" s="135">
        <f>Start!E15</f>
        <v>0</v>
      </c>
      <c r="F10" s="136"/>
      <c r="G10" s="137"/>
      <c r="H10" s="1"/>
      <c r="I10" s="131"/>
      <c r="J10" s="4"/>
      <c r="K10" s="64" t="s">
        <v>46</v>
      </c>
    </row>
    <row r="11" spans="1:14" ht="15" customHeight="1" x14ac:dyDescent="0.25">
      <c r="A11" s="125"/>
      <c r="B11" s="112" t="s">
        <v>41</v>
      </c>
      <c r="C11" s="116">
        <f>Start!D15</f>
        <v>0</v>
      </c>
      <c r="D11" s="114" t="str">
        <f>IF(Start!J25="x","Karton Nr. Carton-no","Elektronisch életronique")</f>
        <v>Elektronisch életronique</v>
      </c>
      <c r="E11" s="116">
        <f>G7+1</f>
        <v>1</v>
      </c>
      <c r="F11" s="116" t="s">
        <v>0</v>
      </c>
      <c r="G11" s="118">
        <f>IF(Start!J25="x",'1. Runde'!E11:E12+7,E11)</f>
        <v>1</v>
      </c>
      <c r="H11" s="1"/>
      <c r="I11" s="138">
        <f>SUM(H9:H12)</f>
        <v>0</v>
      </c>
      <c r="J11" s="4"/>
      <c r="K11" s="122"/>
    </row>
    <row r="12" spans="1:14" ht="15" customHeight="1" thickBot="1" x14ac:dyDescent="0.3">
      <c r="A12" s="126"/>
      <c r="B12" s="113"/>
      <c r="C12" s="117"/>
      <c r="D12" s="115"/>
      <c r="E12" s="117"/>
      <c r="F12" s="117"/>
      <c r="G12" s="119"/>
      <c r="H12" s="65"/>
      <c r="I12" s="139"/>
      <c r="J12" s="66"/>
      <c r="K12" s="123"/>
    </row>
    <row r="13" spans="1:14" ht="15" customHeight="1" x14ac:dyDescent="0.25">
      <c r="A13" s="124">
        <v>3</v>
      </c>
      <c r="B13" s="59" t="s">
        <v>40</v>
      </c>
      <c r="C13" s="60"/>
      <c r="D13" s="69"/>
      <c r="E13" s="127" t="s">
        <v>42</v>
      </c>
      <c r="F13" s="128"/>
      <c r="G13" s="129"/>
      <c r="H13" s="61"/>
      <c r="I13" s="130" t="s">
        <v>45</v>
      </c>
      <c r="J13" s="62"/>
      <c r="K13" s="63" t="s">
        <v>1</v>
      </c>
    </row>
    <row r="14" spans="1:14" ht="15.75" customHeight="1" x14ac:dyDescent="0.3">
      <c r="A14" s="125"/>
      <c r="B14" s="132">
        <f>Start!B16</f>
        <v>0</v>
      </c>
      <c r="C14" s="133"/>
      <c r="D14" s="134"/>
      <c r="E14" s="135">
        <f>Start!E16</f>
        <v>0</v>
      </c>
      <c r="F14" s="136"/>
      <c r="G14" s="137"/>
      <c r="H14" s="1"/>
      <c r="I14" s="131"/>
      <c r="J14" s="4"/>
      <c r="K14" s="64" t="s">
        <v>46</v>
      </c>
    </row>
    <row r="15" spans="1:14" ht="15" customHeight="1" x14ac:dyDescent="0.25">
      <c r="A15" s="125"/>
      <c r="B15" s="112" t="s">
        <v>41</v>
      </c>
      <c r="C15" s="116">
        <f>Start!D16</f>
        <v>0</v>
      </c>
      <c r="D15" s="114" t="str">
        <f>IF(Start!J25="x","Karton Nr. Carton-no","Elektronisch életronique")</f>
        <v>Elektronisch életronique</v>
      </c>
      <c r="E15" s="116">
        <f>G11+1</f>
        <v>2</v>
      </c>
      <c r="F15" s="116" t="s">
        <v>0</v>
      </c>
      <c r="G15" s="118">
        <f>IF(Start!J25="x",'1. Runde'!E15:E16+7,E15)</f>
        <v>2</v>
      </c>
      <c r="H15" s="1"/>
      <c r="I15" s="138">
        <f>SUM(H13:H16)</f>
        <v>0</v>
      </c>
      <c r="J15" s="4"/>
      <c r="K15" s="122"/>
    </row>
    <row r="16" spans="1:14" ht="15" customHeight="1" thickBot="1" x14ac:dyDescent="0.35">
      <c r="A16" s="126"/>
      <c r="B16" s="113"/>
      <c r="C16" s="117"/>
      <c r="D16" s="115"/>
      <c r="E16" s="117"/>
      <c r="F16" s="117"/>
      <c r="G16" s="119"/>
      <c r="H16" s="65"/>
      <c r="I16" s="139"/>
      <c r="J16" s="66"/>
      <c r="K16" s="123"/>
      <c r="N16" s="68"/>
    </row>
    <row r="17" spans="1:11" ht="15" customHeight="1" x14ac:dyDescent="0.25">
      <c r="A17" s="124">
        <v>4</v>
      </c>
      <c r="B17" s="59" t="s">
        <v>40</v>
      </c>
      <c r="C17" s="60"/>
      <c r="D17" s="69"/>
      <c r="E17" s="127" t="s">
        <v>42</v>
      </c>
      <c r="F17" s="128"/>
      <c r="G17" s="129"/>
      <c r="H17" s="61"/>
      <c r="I17" s="130" t="s">
        <v>45</v>
      </c>
      <c r="J17" s="62"/>
      <c r="K17" s="63" t="s">
        <v>1</v>
      </c>
    </row>
    <row r="18" spans="1:11" ht="15.75" customHeight="1" x14ac:dyDescent="0.3">
      <c r="A18" s="125"/>
      <c r="B18" s="132">
        <f>Start!B17</f>
        <v>0</v>
      </c>
      <c r="C18" s="133"/>
      <c r="D18" s="134"/>
      <c r="E18" s="135">
        <f>Start!E17</f>
        <v>0</v>
      </c>
      <c r="F18" s="136"/>
      <c r="G18" s="137"/>
      <c r="H18" s="1"/>
      <c r="I18" s="131"/>
      <c r="J18" s="4"/>
      <c r="K18" s="64" t="s">
        <v>46</v>
      </c>
    </row>
    <row r="19" spans="1:11" ht="15" customHeight="1" x14ac:dyDescent="0.25">
      <c r="A19" s="125"/>
      <c r="B19" s="112" t="s">
        <v>41</v>
      </c>
      <c r="C19" s="116">
        <f>Start!D17</f>
        <v>0</v>
      </c>
      <c r="D19" s="114" t="str">
        <f>IF(Start!J25="x","Karton Nr. Carton-no","Elektronisch életronique")</f>
        <v>Elektronisch életronique</v>
      </c>
      <c r="E19" s="116">
        <f>G15+1</f>
        <v>3</v>
      </c>
      <c r="F19" s="116" t="s">
        <v>0</v>
      </c>
      <c r="G19" s="118">
        <f>IF(Start!J25="x",'1. Runde'!E19:E20+7,E19)</f>
        <v>3</v>
      </c>
      <c r="H19" s="1"/>
      <c r="I19" s="138">
        <f>SUM(H17:H20)</f>
        <v>0</v>
      </c>
      <c r="J19" s="4"/>
      <c r="K19" s="122"/>
    </row>
    <row r="20" spans="1:11" ht="15" customHeight="1" thickBot="1" x14ac:dyDescent="0.3">
      <c r="A20" s="126"/>
      <c r="B20" s="113"/>
      <c r="C20" s="117"/>
      <c r="D20" s="115"/>
      <c r="E20" s="117"/>
      <c r="F20" s="117"/>
      <c r="G20" s="119"/>
      <c r="H20" s="65"/>
      <c r="I20" s="139"/>
      <c r="J20" s="66"/>
      <c r="K20" s="123"/>
    </row>
    <row r="21" spans="1:11" ht="15" customHeight="1" x14ac:dyDescent="0.25">
      <c r="A21" s="120" t="s">
        <v>49</v>
      </c>
      <c r="B21" s="120"/>
      <c r="C21" s="120"/>
      <c r="D21" s="120"/>
      <c r="E21" s="120"/>
      <c r="F21" s="120"/>
      <c r="G21" s="120"/>
      <c r="H21" s="105" t="s">
        <v>2</v>
      </c>
      <c r="I21" s="106">
        <f>SUM(I7+I11+I15+I19)</f>
        <v>0</v>
      </c>
      <c r="K21" s="109"/>
    </row>
    <row r="22" spans="1:11" ht="12.75" customHeight="1" x14ac:dyDescent="0.25">
      <c r="A22" s="121"/>
      <c r="B22" s="121"/>
      <c r="C22" s="121"/>
      <c r="D22" s="121"/>
      <c r="E22" s="121"/>
      <c r="F22" s="121"/>
      <c r="G22" s="121"/>
      <c r="H22" s="105"/>
      <c r="I22" s="107"/>
      <c r="K22" s="110"/>
    </row>
    <row r="23" spans="1:11" ht="13.5" customHeight="1" thickBot="1" x14ac:dyDescent="0.3">
      <c r="A23" s="71" t="s">
        <v>50</v>
      </c>
      <c r="B23" s="71"/>
      <c r="C23" s="71"/>
      <c r="D23" s="72"/>
      <c r="E23" s="156"/>
      <c r="F23" s="156"/>
      <c r="G23" s="156"/>
      <c r="H23" s="105"/>
      <c r="I23" s="108"/>
      <c r="K23" s="111"/>
    </row>
    <row r="24" spans="1:11" ht="11.1" customHeight="1" x14ac:dyDescent="0.25">
      <c r="A24" s="10"/>
    </row>
    <row r="25" spans="1:11" ht="56.25" customHeight="1" x14ac:dyDescent="0.25">
      <c r="A25" s="154" t="s">
        <v>48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67" t="s">
        <v>47</v>
      </c>
    </row>
    <row r="26" spans="1:11" s="8" customFormat="1" ht="24.9" customHeight="1" x14ac:dyDescent="0.25">
      <c r="A26" s="55" t="s">
        <v>36</v>
      </c>
      <c r="B26" s="142">
        <f>B2</f>
        <v>0</v>
      </c>
      <c r="C26" s="142"/>
      <c r="D26" s="142"/>
      <c r="E26" s="142"/>
      <c r="F26" s="143"/>
      <c r="G26" s="144" t="s">
        <v>38</v>
      </c>
      <c r="H26" s="145"/>
      <c r="I26" s="2">
        <f>I2</f>
        <v>0</v>
      </c>
      <c r="J26" s="54" t="s">
        <v>35</v>
      </c>
      <c r="K26" s="3">
        <f>K2</f>
        <v>1</v>
      </c>
    </row>
    <row r="27" spans="1:11" s="8" customFormat="1" ht="24.9" customHeight="1" x14ac:dyDescent="0.25">
      <c r="A27" s="144" t="s">
        <v>37</v>
      </c>
      <c r="B27" s="146"/>
      <c r="C27" s="147">
        <f>C3</f>
        <v>0</v>
      </c>
      <c r="D27" s="147"/>
      <c r="E27" s="147"/>
      <c r="F27" s="147"/>
      <c r="G27" s="6" t="s">
        <v>44</v>
      </c>
      <c r="H27" s="148">
        <f>H3</f>
        <v>0</v>
      </c>
      <c r="I27" s="148"/>
      <c r="J27" s="57" t="s">
        <v>43</v>
      </c>
      <c r="K27" s="17">
        <f>K3</f>
        <v>0</v>
      </c>
    </row>
    <row r="28" spans="1:11" s="8" customFormat="1" ht="24.9" customHeight="1" thickBot="1" x14ac:dyDescent="0.3">
      <c r="A28" s="149" t="s">
        <v>39</v>
      </c>
      <c r="B28" s="150"/>
      <c r="C28" s="151">
        <f>C4</f>
        <v>0</v>
      </c>
      <c r="D28" s="151"/>
      <c r="E28" s="152">
        <f>E4</f>
        <v>0</v>
      </c>
      <c r="F28" s="152"/>
      <c r="G28" s="153"/>
      <c r="H28" s="70" t="str">
        <f>H4</f>
        <v>E-Mail:</v>
      </c>
      <c r="I28" s="140">
        <f>I4</f>
        <v>0</v>
      </c>
      <c r="J28" s="140"/>
      <c r="K28" s="141"/>
    </row>
    <row r="29" spans="1:11" s="9" customFormat="1" ht="15" customHeight="1" x14ac:dyDescent="0.25">
      <c r="A29" s="124">
        <v>1</v>
      </c>
      <c r="B29" s="59" t="s">
        <v>40</v>
      </c>
      <c r="C29" s="60"/>
      <c r="D29" s="69"/>
      <c r="E29" s="127" t="s">
        <v>42</v>
      </c>
      <c r="F29" s="128"/>
      <c r="G29" s="129"/>
      <c r="H29" s="62">
        <f>H5</f>
        <v>0</v>
      </c>
      <c r="I29" s="130" t="s">
        <v>45</v>
      </c>
      <c r="J29" s="62"/>
      <c r="K29" s="63" t="s">
        <v>1</v>
      </c>
    </row>
    <row r="30" spans="1:11" s="9" customFormat="1" ht="15.75" customHeight="1" x14ac:dyDescent="0.3">
      <c r="A30" s="125"/>
      <c r="B30" s="132">
        <f>B6</f>
        <v>0</v>
      </c>
      <c r="C30" s="133"/>
      <c r="D30" s="134"/>
      <c r="E30" s="135">
        <f>E6</f>
        <v>0</v>
      </c>
      <c r="F30" s="136"/>
      <c r="G30" s="137"/>
      <c r="H30" s="4">
        <f t="shared" ref="H30:H44" si="0">H6</f>
        <v>0</v>
      </c>
      <c r="I30" s="131"/>
      <c r="J30" s="4"/>
      <c r="K30" s="64" t="s">
        <v>46</v>
      </c>
    </row>
    <row r="31" spans="1:11" s="9" customFormat="1" ht="15" customHeight="1" x14ac:dyDescent="0.25">
      <c r="A31" s="125"/>
      <c r="B31" s="112" t="s">
        <v>41</v>
      </c>
      <c r="C31" s="116">
        <f>C7</f>
        <v>0</v>
      </c>
      <c r="D31" s="114" t="str">
        <f>D7</f>
        <v>Elektronisch életronique</v>
      </c>
      <c r="E31" s="116">
        <f>E7</f>
        <v>0</v>
      </c>
      <c r="F31" s="116" t="s">
        <v>0</v>
      </c>
      <c r="G31" s="118">
        <f>G7</f>
        <v>0</v>
      </c>
      <c r="H31" s="4">
        <f t="shared" si="0"/>
        <v>0</v>
      </c>
      <c r="I31" s="138">
        <f>I7</f>
        <v>0</v>
      </c>
      <c r="J31" s="4"/>
      <c r="K31" s="122"/>
    </row>
    <row r="32" spans="1:11" s="9" customFormat="1" ht="15" customHeight="1" thickBot="1" x14ac:dyDescent="0.3">
      <c r="A32" s="126"/>
      <c r="B32" s="113"/>
      <c r="C32" s="117"/>
      <c r="D32" s="115"/>
      <c r="E32" s="117"/>
      <c r="F32" s="117"/>
      <c r="G32" s="119"/>
      <c r="H32" s="66">
        <f t="shared" si="0"/>
        <v>0</v>
      </c>
      <c r="I32" s="139"/>
      <c r="J32" s="66"/>
      <c r="K32" s="123"/>
    </row>
    <row r="33" spans="1:11" ht="15" customHeight="1" x14ac:dyDescent="0.25">
      <c r="A33" s="124">
        <v>2</v>
      </c>
      <c r="B33" s="59" t="s">
        <v>40</v>
      </c>
      <c r="C33" s="60"/>
      <c r="D33" s="69"/>
      <c r="E33" s="127" t="s">
        <v>42</v>
      </c>
      <c r="F33" s="128"/>
      <c r="G33" s="129"/>
      <c r="H33" s="62">
        <f t="shared" si="0"/>
        <v>0</v>
      </c>
      <c r="I33" s="130" t="s">
        <v>45</v>
      </c>
      <c r="J33" s="62"/>
      <c r="K33" s="63" t="s">
        <v>1</v>
      </c>
    </row>
    <row r="34" spans="1:11" ht="15.75" customHeight="1" x14ac:dyDescent="0.3">
      <c r="A34" s="125"/>
      <c r="B34" s="132">
        <f>B10</f>
        <v>0</v>
      </c>
      <c r="C34" s="133"/>
      <c r="D34" s="134"/>
      <c r="E34" s="135">
        <f>E10</f>
        <v>0</v>
      </c>
      <c r="F34" s="136"/>
      <c r="G34" s="137"/>
      <c r="H34" s="4">
        <f t="shared" si="0"/>
        <v>0</v>
      </c>
      <c r="I34" s="131"/>
      <c r="J34" s="4"/>
      <c r="K34" s="64" t="s">
        <v>46</v>
      </c>
    </row>
    <row r="35" spans="1:11" ht="15" customHeight="1" x14ac:dyDescent="0.25">
      <c r="A35" s="125"/>
      <c r="B35" s="112" t="s">
        <v>41</v>
      </c>
      <c r="C35" s="116">
        <f>C11</f>
        <v>0</v>
      </c>
      <c r="D35" s="114" t="str">
        <f>D11</f>
        <v>Elektronisch életronique</v>
      </c>
      <c r="E35" s="116">
        <f>E11</f>
        <v>1</v>
      </c>
      <c r="F35" s="116" t="s">
        <v>0</v>
      </c>
      <c r="G35" s="118">
        <f>G11</f>
        <v>1</v>
      </c>
      <c r="H35" s="4">
        <f t="shared" si="0"/>
        <v>0</v>
      </c>
      <c r="I35" s="138">
        <f>I11</f>
        <v>0</v>
      </c>
      <c r="J35" s="4"/>
      <c r="K35" s="122"/>
    </row>
    <row r="36" spans="1:11" ht="15" customHeight="1" thickBot="1" x14ac:dyDescent="0.3">
      <c r="A36" s="126"/>
      <c r="B36" s="113"/>
      <c r="C36" s="117"/>
      <c r="D36" s="115"/>
      <c r="E36" s="117"/>
      <c r="F36" s="117"/>
      <c r="G36" s="119"/>
      <c r="H36" s="66">
        <f t="shared" si="0"/>
        <v>0</v>
      </c>
      <c r="I36" s="139"/>
      <c r="J36" s="66"/>
      <c r="K36" s="123"/>
    </row>
    <row r="37" spans="1:11" ht="15" customHeight="1" x14ac:dyDescent="0.25">
      <c r="A37" s="124">
        <v>3</v>
      </c>
      <c r="B37" s="59" t="s">
        <v>40</v>
      </c>
      <c r="C37" s="60"/>
      <c r="D37" s="69"/>
      <c r="E37" s="127" t="s">
        <v>42</v>
      </c>
      <c r="F37" s="128"/>
      <c r="G37" s="129"/>
      <c r="H37" s="62">
        <f t="shared" si="0"/>
        <v>0</v>
      </c>
      <c r="I37" s="130" t="s">
        <v>45</v>
      </c>
      <c r="J37" s="62"/>
      <c r="K37" s="63" t="s">
        <v>1</v>
      </c>
    </row>
    <row r="38" spans="1:11" ht="15.75" customHeight="1" x14ac:dyDescent="0.3">
      <c r="A38" s="125"/>
      <c r="B38" s="132">
        <f>B14</f>
        <v>0</v>
      </c>
      <c r="C38" s="133"/>
      <c r="D38" s="134"/>
      <c r="E38" s="135">
        <f>E14</f>
        <v>0</v>
      </c>
      <c r="F38" s="136"/>
      <c r="G38" s="137"/>
      <c r="H38" s="4">
        <f t="shared" si="0"/>
        <v>0</v>
      </c>
      <c r="I38" s="131"/>
      <c r="J38" s="4"/>
      <c r="K38" s="64" t="s">
        <v>46</v>
      </c>
    </row>
    <row r="39" spans="1:11" ht="15" customHeight="1" x14ac:dyDescent="0.25">
      <c r="A39" s="125"/>
      <c r="B39" s="112" t="s">
        <v>41</v>
      </c>
      <c r="C39" s="116">
        <f>C15</f>
        <v>0</v>
      </c>
      <c r="D39" s="114" t="str">
        <f>D15</f>
        <v>Elektronisch életronique</v>
      </c>
      <c r="E39" s="116">
        <f>E15</f>
        <v>2</v>
      </c>
      <c r="F39" s="116" t="s">
        <v>0</v>
      </c>
      <c r="G39" s="118">
        <f>G15</f>
        <v>2</v>
      </c>
      <c r="H39" s="4">
        <f t="shared" si="0"/>
        <v>0</v>
      </c>
      <c r="I39" s="138">
        <f>I15</f>
        <v>0</v>
      </c>
      <c r="J39" s="4"/>
      <c r="K39" s="122"/>
    </row>
    <row r="40" spans="1:11" ht="15" customHeight="1" thickBot="1" x14ac:dyDescent="0.3">
      <c r="A40" s="126"/>
      <c r="B40" s="113"/>
      <c r="C40" s="117"/>
      <c r="D40" s="115"/>
      <c r="E40" s="117"/>
      <c r="F40" s="117"/>
      <c r="G40" s="119"/>
      <c r="H40" s="66">
        <f t="shared" si="0"/>
        <v>0</v>
      </c>
      <c r="I40" s="139"/>
      <c r="J40" s="66"/>
      <c r="K40" s="123"/>
    </row>
    <row r="41" spans="1:11" ht="15" customHeight="1" x14ac:dyDescent="0.25">
      <c r="A41" s="124">
        <v>4</v>
      </c>
      <c r="B41" s="59" t="s">
        <v>40</v>
      </c>
      <c r="C41" s="60"/>
      <c r="D41" s="69"/>
      <c r="E41" s="127" t="s">
        <v>42</v>
      </c>
      <c r="F41" s="128"/>
      <c r="G41" s="129"/>
      <c r="H41" s="62">
        <f t="shared" si="0"/>
        <v>0</v>
      </c>
      <c r="I41" s="130" t="s">
        <v>45</v>
      </c>
      <c r="J41" s="62"/>
      <c r="K41" s="63" t="s">
        <v>1</v>
      </c>
    </row>
    <row r="42" spans="1:11" ht="15.75" customHeight="1" x14ac:dyDescent="0.3">
      <c r="A42" s="125"/>
      <c r="B42" s="132">
        <f>B18</f>
        <v>0</v>
      </c>
      <c r="C42" s="133"/>
      <c r="D42" s="134"/>
      <c r="E42" s="135">
        <f>E18</f>
        <v>0</v>
      </c>
      <c r="F42" s="136"/>
      <c r="G42" s="137"/>
      <c r="H42" s="4">
        <f t="shared" si="0"/>
        <v>0</v>
      </c>
      <c r="I42" s="131"/>
      <c r="J42" s="4"/>
      <c r="K42" s="64" t="s">
        <v>46</v>
      </c>
    </row>
    <row r="43" spans="1:11" ht="15" customHeight="1" x14ac:dyDescent="0.25">
      <c r="A43" s="125"/>
      <c r="B43" s="112" t="s">
        <v>41</v>
      </c>
      <c r="C43" s="116">
        <f>C19</f>
        <v>0</v>
      </c>
      <c r="D43" s="114" t="str">
        <f>D19</f>
        <v>Elektronisch életronique</v>
      </c>
      <c r="E43" s="116">
        <f>E19</f>
        <v>3</v>
      </c>
      <c r="F43" s="116" t="s">
        <v>0</v>
      </c>
      <c r="G43" s="118">
        <f>G19</f>
        <v>3</v>
      </c>
      <c r="H43" s="4">
        <f t="shared" si="0"/>
        <v>0</v>
      </c>
      <c r="I43" s="138">
        <f>I19</f>
        <v>0</v>
      </c>
      <c r="J43" s="4"/>
      <c r="K43" s="122"/>
    </row>
    <row r="44" spans="1:11" ht="15" customHeight="1" thickBot="1" x14ac:dyDescent="0.3">
      <c r="A44" s="126"/>
      <c r="B44" s="113"/>
      <c r="C44" s="117"/>
      <c r="D44" s="115"/>
      <c r="E44" s="117"/>
      <c r="F44" s="117"/>
      <c r="G44" s="119"/>
      <c r="H44" s="66">
        <f t="shared" si="0"/>
        <v>0</v>
      </c>
      <c r="I44" s="139"/>
      <c r="J44" s="66"/>
      <c r="K44" s="123"/>
    </row>
    <row r="45" spans="1:11" s="73" customFormat="1" ht="15" customHeight="1" x14ac:dyDescent="0.25">
      <c r="A45" s="120" t="s">
        <v>49</v>
      </c>
      <c r="B45" s="120"/>
      <c r="C45" s="120"/>
      <c r="D45" s="120"/>
      <c r="E45" s="120"/>
      <c r="F45" s="120"/>
      <c r="G45" s="120"/>
      <c r="H45" s="105" t="s">
        <v>2</v>
      </c>
      <c r="I45" s="106">
        <f>I21</f>
        <v>0</v>
      </c>
      <c r="K45" s="109"/>
    </row>
    <row r="46" spans="1:11" ht="12.75" customHeight="1" x14ac:dyDescent="0.25">
      <c r="A46" s="121"/>
      <c r="B46" s="121"/>
      <c r="C46" s="121"/>
      <c r="D46" s="121"/>
      <c r="E46" s="121"/>
      <c r="F46" s="121"/>
      <c r="G46" s="121"/>
      <c r="H46" s="105"/>
      <c r="I46" s="107"/>
      <c r="K46" s="110"/>
    </row>
    <row r="47" spans="1:11" ht="13.5" customHeight="1" thickBot="1" x14ac:dyDescent="0.3">
      <c r="A47" s="71" t="s">
        <v>50</v>
      </c>
      <c r="B47" s="71"/>
      <c r="C47" s="71"/>
      <c r="D47" s="72"/>
      <c r="E47" s="76">
        <f>E23</f>
        <v>0</v>
      </c>
      <c r="F47" s="77"/>
      <c r="G47" s="77"/>
      <c r="H47" s="105"/>
      <c r="I47" s="108"/>
      <c r="K47" s="111"/>
    </row>
    <row r="48" spans="1:11" ht="56.25" customHeight="1" x14ac:dyDescent="0.25">
      <c r="A48" s="154" t="s">
        <v>48</v>
      </c>
      <c r="B48" s="155"/>
      <c r="C48" s="155"/>
      <c r="D48" s="155"/>
      <c r="E48" s="155"/>
      <c r="F48" s="155"/>
      <c r="G48" s="155"/>
      <c r="H48" s="155"/>
      <c r="I48" s="155"/>
      <c r="J48" s="155"/>
      <c r="K48" s="67" t="s">
        <v>47</v>
      </c>
    </row>
    <row r="49" spans="1:11" s="8" customFormat="1" ht="24.9" customHeight="1" x14ac:dyDescent="0.25">
      <c r="A49" s="55" t="s">
        <v>36</v>
      </c>
      <c r="B49" s="142">
        <f>B26</f>
        <v>0</v>
      </c>
      <c r="C49" s="142"/>
      <c r="D49" s="142"/>
      <c r="E49" s="142"/>
      <c r="F49" s="143"/>
      <c r="G49" s="144" t="s">
        <v>38</v>
      </c>
      <c r="H49" s="145"/>
      <c r="I49" s="2">
        <f>I26</f>
        <v>0</v>
      </c>
      <c r="J49" s="54" t="s">
        <v>35</v>
      </c>
      <c r="K49" s="3">
        <f>K26</f>
        <v>1</v>
      </c>
    </row>
    <row r="50" spans="1:11" s="8" customFormat="1" ht="24.9" customHeight="1" x14ac:dyDescent="0.25">
      <c r="A50" s="144" t="s">
        <v>37</v>
      </c>
      <c r="B50" s="146"/>
      <c r="C50" s="147">
        <f>C27</f>
        <v>0</v>
      </c>
      <c r="D50" s="147"/>
      <c r="E50" s="147"/>
      <c r="F50" s="147"/>
      <c r="G50" s="6" t="s">
        <v>44</v>
      </c>
      <c r="H50" s="148">
        <f>H27</f>
        <v>0</v>
      </c>
      <c r="I50" s="148"/>
      <c r="J50" s="57" t="s">
        <v>43</v>
      </c>
      <c r="K50" s="17">
        <f>K27</f>
        <v>0</v>
      </c>
    </row>
    <row r="51" spans="1:11" s="8" customFormat="1" ht="24.9" customHeight="1" thickBot="1" x14ac:dyDescent="0.3">
      <c r="A51" s="149" t="s">
        <v>39</v>
      </c>
      <c r="B51" s="150"/>
      <c r="C51" s="151">
        <f>C28</f>
        <v>0</v>
      </c>
      <c r="D51" s="151"/>
      <c r="E51" s="152">
        <f>E28</f>
        <v>0</v>
      </c>
      <c r="F51" s="152"/>
      <c r="G51" s="153"/>
      <c r="H51" s="70" t="str">
        <f>H28</f>
        <v>E-Mail:</v>
      </c>
      <c r="I51" s="140">
        <f>I28</f>
        <v>0</v>
      </c>
      <c r="J51" s="140"/>
      <c r="K51" s="141"/>
    </row>
    <row r="52" spans="1:11" s="9" customFormat="1" ht="15" customHeight="1" x14ac:dyDescent="0.25">
      <c r="A52" s="124">
        <v>1</v>
      </c>
      <c r="B52" s="59" t="s">
        <v>40</v>
      </c>
      <c r="C52" s="60"/>
      <c r="D52" s="69"/>
      <c r="E52" s="127" t="s">
        <v>42</v>
      </c>
      <c r="F52" s="128"/>
      <c r="G52" s="129"/>
      <c r="H52" s="62">
        <f>H29</f>
        <v>0</v>
      </c>
      <c r="I52" s="130" t="s">
        <v>45</v>
      </c>
      <c r="J52" s="62"/>
      <c r="K52" s="63" t="s">
        <v>1</v>
      </c>
    </row>
    <row r="53" spans="1:11" s="9" customFormat="1" ht="15.75" customHeight="1" x14ac:dyDescent="0.3">
      <c r="A53" s="125"/>
      <c r="B53" s="132">
        <f>B30</f>
        <v>0</v>
      </c>
      <c r="C53" s="133"/>
      <c r="D53" s="134"/>
      <c r="E53" s="135">
        <f>E30</f>
        <v>0</v>
      </c>
      <c r="F53" s="136"/>
      <c r="G53" s="137"/>
      <c r="H53" s="4">
        <f t="shared" ref="H53:H67" si="1">H30</f>
        <v>0</v>
      </c>
      <c r="I53" s="131"/>
      <c r="J53" s="4"/>
      <c r="K53" s="64" t="s">
        <v>46</v>
      </c>
    </row>
    <row r="54" spans="1:11" s="9" customFormat="1" ht="15" customHeight="1" x14ac:dyDescent="0.25">
      <c r="A54" s="125"/>
      <c r="B54" s="112" t="s">
        <v>41</v>
      </c>
      <c r="C54" s="116">
        <f>C31</f>
        <v>0</v>
      </c>
      <c r="D54" s="114" t="str">
        <f>D31</f>
        <v>Elektronisch életronique</v>
      </c>
      <c r="E54" s="116">
        <f>E31</f>
        <v>0</v>
      </c>
      <c r="F54" s="116" t="s">
        <v>0</v>
      </c>
      <c r="G54" s="118">
        <f>G31</f>
        <v>0</v>
      </c>
      <c r="H54" s="4">
        <f t="shared" si="1"/>
        <v>0</v>
      </c>
      <c r="I54" s="138">
        <f>I31</f>
        <v>0</v>
      </c>
      <c r="J54" s="4"/>
      <c r="K54" s="122"/>
    </row>
    <row r="55" spans="1:11" s="9" customFormat="1" ht="15" customHeight="1" thickBot="1" x14ac:dyDescent="0.3">
      <c r="A55" s="126"/>
      <c r="B55" s="113"/>
      <c r="C55" s="117"/>
      <c r="D55" s="115"/>
      <c r="E55" s="117"/>
      <c r="F55" s="117"/>
      <c r="G55" s="119"/>
      <c r="H55" s="66">
        <f t="shared" si="1"/>
        <v>0</v>
      </c>
      <c r="I55" s="139"/>
      <c r="J55" s="66"/>
      <c r="K55" s="123"/>
    </row>
    <row r="56" spans="1:11" ht="15" customHeight="1" x14ac:dyDescent="0.25">
      <c r="A56" s="124">
        <v>2</v>
      </c>
      <c r="B56" s="59" t="s">
        <v>40</v>
      </c>
      <c r="C56" s="60"/>
      <c r="D56" s="69"/>
      <c r="E56" s="127" t="s">
        <v>42</v>
      </c>
      <c r="F56" s="128"/>
      <c r="G56" s="129"/>
      <c r="H56" s="62">
        <f t="shared" si="1"/>
        <v>0</v>
      </c>
      <c r="I56" s="130" t="s">
        <v>45</v>
      </c>
      <c r="J56" s="62"/>
      <c r="K56" s="63" t="s">
        <v>1</v>
      </c>
    </row>
    <row r="57" spans="1:11" ht="15.75" customHeight="1" x14ac:dyDescent="0.3">
      <c r="A57" s="125"/>
      <c r="B57" s="132">
        <f>B34</f>
        <v>0</v>
      </c>
      <c r="C57" s="133"/>
      <c r="D57" s="134"/>
      <c r="E57" s="135">
        <f>E34</f>
        <v>0</v>
      </c>
      <c r="F57" s="136"/>
      <c r="G57" s="137"/>
      <c r="H57" s="4">
        <f t="shared" si="1"/>
        <v>0</v>
      </c>
      <c r="I57" s="131"/>
      <c r="J57" s="4"/>
      <c r="K57" s="64" t="s">
        <v>46</v>
      </c>
    </row>
    <row r="58" spans="1:11" ht="15" customHeight="1" x14ac:dyDescent="0.25">
      <c r="A58" s="125"/>
      <c r="B58" s="112" t="s">
        <v>41</v>
      </c>
      <c r="C58" s="116">
        <f>C35</f>
        <v>0</v>
      </c>
      <c r="D58" s="114" t="str">
        <f>D35</f>
        <v>Elektronisch életronique</v>
      </c>
      <c r="E58" s="116">
        <f>E35</f>
        <v>1</v>
      </c>
      <c r="F58" s="116" t="s">
        <v>0</v>
      </c>
      <c r="G58" s="118">
        <f>G35</f>
        <v>1</v>
      </c>
      <c r="H58" s="4">
        <f t="shared" si="1"/>
        <v>0</v>
      </c>
      <c r="I58" s="138">
        <f>I35</f>
        <v>0</v>
      </c>
      <c r="J58" s="4"/>
      <c r="K58" s="122"/>
    </row>
    <row r="59" spans="1:11" ht="15" customHeight="1" thickBot="1" x14ac:dyDescent="0.3">
      <c r="A59" s="126"/>
      <c r="B59" s="113"/>
      <c r="C59" s="117"/>
      <c r="D59" s="115"/>
      <c r="E59" s="117"/>
      <c r="F59" s="117"/>
      <c r="G59" s="119"/>
      <c r="H59" s="66">
        <f t="shared" si="1"/>
        <v>0</v>
      </c>
      <c r="I59" s="139"/>
      <c r="J59" s="66"/>
      <c r="K59" s="123"/>
    </row>
    <row r="60" spans="1:11" ht="15" customHeight="1" x14ac:dyDescent="0.25">
      <c r="A60" s="124">
        <v>3</v>
      </c>
      <c r="B60" s="59" t="s">
        <v>40</v>
      </c>
      <c r="C60" s="60"/>
      <c r="D60" s="69"/>
      <c r="E60" s="127" t="s">
        <v>42</v>
      </c>
      <c r="F60" s="128"/>
      <c r="G60" s="129"/>
      <c r="H60" s="62">
        <f t="shared" si="1"/>
        <v>0</v>
      </c>
      <c r="I60" s="130" t="s">
        <v>45</v>
      </c>
      <c r="J60" s="62"/>
      <c r="K60" s="63" t="s">
        <v>1</v>
      </c>
    </row>
    <row r="61" spans="1:11" ht="15.75" customHeight="1" x14ac:dyDescent="0.3">
      <c r="A61" s="125"/>
      <c r="B61" s="132">
        <f>B38</f>
        <v>0</v>
      </c>
      <c r="C61" s="133"/>
      <c r="D61" s="134"/>
      <c r="E61" s="135">
        <f>E38</f>
        <v>0</v>
      </c>
      <c r="F61" s="136"/>
      <c r="G61" s="137"/>
      <c r="H61" s="4">
        <f t="shared" si="1"/>
        <v>0</v>
      </c>
      <c r="I61" s="131"/>
      <c r="J61" s="4"/>
      <c r="K61" s="64" t="s">
        <v>46</v>
      </c>
    </row>
    <row r="62" spans="1:11" ht="15" customHeight="1" x14ac:dyDescent="0.25">
      <c r="A62" s="125"/>
      <c r="B62" s="112" t="s">
        <v>41</v>
      </c>
      <c r="C62" s="116">
        <f>C39</f>
        <v>0</v>
      </c>
      <c r="D62" s="114" t="str">
        <f>D39</f>
        <v>Elektronisch életronique</v>
      </c>
      <c r="E62" s="116">
        <f>E39</f>
        <v>2</v>
      </c>
      <c r="F62" s="116" t="s">
        <v>0</v>
      </c>
      <c r="G62" s="118">
        <f>G39</f>
        <v>2</v>
      </c>
      <c r="H62" s="4">
        <f t="shared" si="1"/>
        <v>0</v>
      </c>
      <c r="I62" s="138">
        <f>I39</f>
        <v>0</v>
      </c>
      <c r="J62" s="4"/>
      <c r="K62" s="122"/>
    </row>
    <row r="63" spans="1:11" ht="15" customHeight="1" thickBot="1" x14ac:dyDescent="0.3">
      <c r="A63" s="126"/>
      <c r="B63" s="113"/>
      <c r="C63" s="117"/>
      <c r="D63" s="115"/>
      <c r="E63" s="117"/>
      <c r="F63" s="117"/>
      <c r="G63" s="119"/>
      <c r="H63" s="66">
        <f t="shared" si="1"/>
        <v>0</v>
      </c>
      <c r="I63" s="139"/>
      <c r="J63" s="66"/>
      <c r="K63" s="123"/>
    </row>
    <row r="64" spans="1:11" ht="15" customHeight="1" x14ac:dyDescent="0.25">
      <c r="A64" s="124">
        <v>4</v>
      </c>
      <c r="B64" s="59" t="s">
        <v>40</v>
      </c>
      <c r="C64" s="60"/>
      <c r="D64" s="69"/>
      <c r="E64" s="127" t="s">
        <v>42</v>
      </c>
      <c r="F64" s="128"/>
      <c r="G64" s="129"/>
      <c r="H64" s="62">
        <f t="shared" si="1"/>
        <v>0</v>
      </c>
      <c r="I64" s="130" t="s">
        <v>45</v>
      </c>
      <c r="J64" s="62"/>
      <c r="K64" s="63" t="s">
        <v>1</v>
      </c>
    </row>
    <row r="65" spans="1:11" ht="15.75" customHeight="1" x14ac:dyDescent="0.3">
      <c r="A65" s="125"/>
      <c r="B65" s="132">
        <f>B42</f>
        <v>0</v>
      </c>
      <c r="C65" s="133"/>
      <c r="D65" s="134"/>
      <c r="E65" s="135">
        <f>E42</f>
        <v>0</v>
      </c>
      <c r="F65" s="136"/>
      <c r="G65" s="137"/>
      <c r="H65" s="4">
        <f t="shared" si="1"/>
        <v>0</v>
      </c>
      <c r="I65" s="131"/>
      <c r="J65" s="4"/>
      <c r="K65" s="64" t="s">
        <v>46</v>
      </c>
    </row>
    <row r="66" spans="1:11" ht="15" customHeight="1" x14ac:dyDescent="0.25">
      <c r="A66" s="125"/>
      <c r="B66" s="112" t="s">
        <v>41</v>
      </c>
      <c r="C66" s="116">
        <f>C43</f>
        <v>0</v>
      </c>
      <c r="D66" s="114" t="str">
        <f>D43</f>
        <v>Elektronisch életronique</v>
      </c>
      <c r="E66" s="116">
        <f>E43</f>
        <v>3</v>
      </c>
      <c r="F66" s="116" t="s">
        <v>0</v>
      </c>
      <c r="G66" s="118">
        <f>G43</f>
        <v>3</v>
      </c>
      <c r="H66" s="4">
        <f t="shared" si="1"/>
        <v>0</v>
      </c>
      <c r="I66" s="138">
        <f>I43</f>
        <v>0</v>
      </c>
      <c r="J66" s="4"/>
      <c r="K66" s="122"/>
    </row>
    <row r="67" spans="1:11" ht="15" customHeight="1" thickBot="1" x14ac:dyDescent="0.3">
      <c r="A67" s="126"/>
      <c r="B67" s="113"/>
      <c r="C67" s="117"/>
      <c r="D67" s="115"/>
      <c r="E67" s="117"/>
      <c r="F67" s="117"/>
      <c r="G67" s="119"/>
      <c r="H67" s="66">
        <f t="shared" si="1"/>
        <v>0</v>
      </c>
      <c r="I67" s="139"/>
      <c r="J67" s="66"/>
      <c r="K67" s="123"/>
    </row>
    <row r="68" spans="1:11" s="73" customFormat="1" ht="15" customHeight="1" x14ac:dyDescent="0.25">
      <c r="A68" s="120" t="s">
        <v>49</v>
      </c>
      <c r="B68" s="120"/>
      <c r="C68" s="120"/>
      <c r="D68" s="120"/>
      <c r="E68" s="120"/>
      <c r="F68" s="120"/>
      <c r="G68" s="120"/>
      <c r="H68" s="105" t="s">
        <v>2</v>
      </c>
      <c r="I68" s="106">
        <f>I45</f>
        <v>0</v>
      </c>
      <c r="K68" s="109"/>
    </row>
    <row r="69" spans="1:11" ht="12.75" customHeight="1" x14ac:dyDescent="0.25">
      <c r="A69" s="121"/>
      <c r="B69" s="121"/>
      <c r="C69" s="121"/>
      <c r="D69" s="121"/>
      <c r="E69" s="121"/>
      <c r="F69" s="121"/>
      <c r="G69" s="121"/>
      <c r="H69" s="105"/>
      <c r="I69" s="107"/>
      <c r="K69" s="110"/>
    </row>
    <row r="70" spans="1:11" ht="13.5" customHeight="1" thickBot="1" x14ac:dyDescent="0.3">
      <c r="A70" s="71" t="s">
        <v>50</v>
      </c>
      <c r="B70" s="71"/>
      <c r="C70" s="71"/>
      <c r="D70" s="72"/>
      <c r="E70" s="76">
        <f>E47</f>
        <v>0</v>
      </c>
      <c r="F70" s="77"/>
      <c r="G70" s="77"/>
      <c r="H70" s="105"/>
      <c r="I70" s="108"/>
      <c r="K70" s="111"/>
    </row>
  </sheetData>
  <sheetProtection sheet="1" objects="1" scenarios="1"/>
  <mergeCells count="198">
    <mergeCell ref="I9:I10"/>
    <mergeCell ref="I13:I14"/>
    <mergeCell ref="I17:I18"/>
    <mergeCell ref="K11:K12"/>
    <mergeCell ref="K15:K16"/>
    <mergeCell ref="K19:K20"/>
    <mergeCell ref="I29:I30"/>
    <mergeCell ref="A21:G22"/>
    <mergeCell ref="E30:G30"/>
    <mergeCell ref="H21:H23"/>
    <mergeCell ref="C19:C20"/>
    <mergeCell ref="A25:J25"/>
    <mergeCell ref="I11:I12"/>
    <mergeCell ref="I15:I16"/>
    <mergeCell ref="I19:I20"/>
    <mergeCell ref="B10:D10"/>
    <mergeCell ref="A9:A12"/>
    <mergeCell ref="D11:D12"/>
    <mergeCell ref="E9:G9"/>
    <mergeCell ref="F11:F12"/>
    <mergeCell ref="G11:G12"/>
    <mergeCell ref="B11:B12"/>
    <mergeCell ref="K45:K47"/>
    <mergeCell ref="A41:A44"/>
    <mergeCell ref="E41:G41"/>
    <mergeCell ref="B42:D42"/>
    <mergeCell ref="K43:K44"/>
    <mergeCell ref="I43:I44"/>
    <mergeCell ref="C43:C44"/>
    <mergeCell ref="D43:D44"/>
    <mergeCell ref="H45:H47"/>
    <mergeCell ref="I45:I47"/>
    <mergeCell ref="E43:E44"/>
    <mergeCell ref="F43:F44"/>
    <mergeCell ref="G43:G44"/>
    <mergeCell ref="F35:F36"/>
    <mergeCell ref="A45:G46"/>
    <mergeCell ref="E42:G42"/>
    <mergeCell ref="B43:B44"/>
    <mergeCell ref="I41:I42"/>
    <mergeCell ref="G35:G36"/>
    <mergeCell ref="A37:A40"/>
    <mergeCell ref="E37:G37"/>
    <mergeCell ref="B38:D38"/>
    <mergeCell ref="E38:G38"/>
    <mergeCell ref="A33:A36"/>
    <mergeCell ref="B39:B40"/>
    <mergeCell ref="C39:C40"/>
    <mergeCell ref="D39:D40"/>
    <mergeCell ref="E39:E40"/>
    <mergeCell ref="F39:F40"/>
    <mergeCell ref="G39:G40"/>
    <mergeCell ref="G2:H2"/>
    <mergeCell ref="B2:F2"/>
    <mergeCell ref="C3:F3"/>
    <mergeCell ref="E10:G10"/>
    <mergeCell ref="A3:B3"/>
    <mergeCell ref="E31:E32"/>
    <mergeCell ref="F31:F32"/>
    <mergeCell ref="G31:G32"/>
    <mergeCell ref="E29:G29"/>
    <mergeCell ref="E19:E20"/>
    <mergeCell ref="F19:F20"/>
    <mergeCell ref="B31:B32"/>
    <mergeCell ref="C31:C32"/>
    <mergeCell ref="D31:D32"/>
    <mergeCell ref="B19:B20"/>
    <mergeCell ref="B30:D30"/>
    <mergeCell ref="A27:B27"/>
    <mergeCell ref="A28:B28"/>
    <mergeCell ref="A29:A32"/>
    <mergeCell ref="B18:D18"/>
    <mergeCell ref="C28:D28"/>
    <mergeCell ref="E28:G28"/>
    <mergeCell ref="B26:F26"/>
    <mergeCell ref="G26:H26"/>
    <mergeCell ref="A4:B4"/>
    <mergeCell ref="H3:I3"/>
    <mergeCell ref="I4:K4"/>
    <mergeCell ref="C4:D4"/>
    <mergeCell ref="E4:G4"/>
    <mergeCell ref="E5:G5"/>
    <mergeCell ref="K7:K8"/>
    <mergeCell ref="C7:C8"/>
    <mergeCell ref="A5:A8"/>
    <mergeCell ref="I5:I6"/>
    <mergeCell ref="I7:I8"/>
    <mergeCell ref="B6:D6"/>
    <mergeCell ref="B7:B8"/>
    <mergeCell ref="E6:G6"/>
    <mergeCell ref="D7:D8"/>
    <mergeCell ref="E7:E8"/>
    <mergeCell ref="F7:F8"/>
    <mergeCell ref="G7:G8"/>
    <mergeCell ref="A48:J48"/>
    <mergeCell ref="C11:C12"/>
    <mergeCell ref="B14:D14"/>
    <mergeCell ref="D19:D20"/>
    <mergeCell ref="A17:A20"/>
    <mergeCell ref="E11:E12"/>
    <mergeCell ref="E23:G23"/>
    <mergeCell ref="F15:F16"/>
    <mergeCell ref="G15:G16"/>
    <mergeCell ref="E17:G17"/>
    <mergeCell ref="E14:G14"/>
    <mergeCell ref="E18:G18"/>
    <mergeCell ref="I31:I32"/>
    <mergeCell ref="I33:I34"/>
    <mergeCell ref="I39:I40"/>
    <mergeCell ref="I35:I36"/>
    <mergeCell ref="I37:I38"/>
    <mergeCell ref="I28:K28"/>
    <mergeCell ref="G19:G20"/>
    <mergeCell ref="I21:I23"/>
    <mergeCell ref="H27:I27"/>
    <mergeCell ref="C27:F27"/>
    <mergeCell ref="E33:G33"/>
    <mergeCell ref="E35:E36"/>
    <mergeCell ref="I51:K51"/>
    <mergeCell ref="B49:F49"/>
    <mergeCell ref="G49:H49"/>
    <mergeCell ref="A50:B50"/>
    <mergeCell ref="C50:F50"/>
    <mergeCell ref="H50:I50"/>
    <mergeCell ref="A13:A16"/>
    <mergeCell ref="A51:B51"/>
    <mergeCell ref="C51:D51"/>
    <mergeCell ref="E51:G51"/>
    <mergeCell ref="B15:B16"/>
    <mergeCell ref="C15:C16"/>
    <mergeCell ref="D15:D16"/>
    <mergeCell ref="E15:E16"/>
    <mergeCell ref="E13:G13"/>
    <mergeCell ref="K35:K36"/>
    <mergeCell ref="K39:K40"/>
    <mergeCell ref="K21:K23"/>
    <mergeCell ref="K31:K32"/>
    <mergeCell ref="B34:D34"/>
    <mergeCell ref="E34:G34"/>
    <mergeCell ref="B35:B36"/>
    <mergeCell ref="C35:C36"/>
    <mergeCell ref="D35:D36"/>
    <mergeCell ref="G54:G55"/>
    <mergeCell ref="I54:I55"/>
    <mergeCell ref="K54:K55"/>
    <mergeCell ref="A56:A59"/>
    <mergeCell ref="E56:G56"/>
    <mergeCell ref="I56:I57"/>
    <mergeCell ref="B57:D57"/>
    <mergeCell ref="E57:G57"/>
    <mergeCell ref="B58:B59"/>
    <mergeCell ref="A52:A55"/>
    <mergeCell ref="E52:G52"/>
    <mergeCell ref="I52:I53"/>
    <mergeCell ref="B53:D53"/>
    <mergeCell ref="E53:G53"/>
    <mergeCell ref="B54:B55"/>
    <mergeCell ref="C54:C55"/>
    <mergeCell ref="D54:D55"/>
    <mergeCell ref="E54:E55"/>
    <mergeCell ref="F54:F55"/>
    <mergeCell ref="G58:G59"/>
    <mergeCell ref="I58:I59"/>
    <mergeCell ref="C58:C59"/>
    <mergeCell ref="D58:D59"/>
    <mergeCell ref="E58:E59"/>
    <mergeCell ref="F58:F59"/>
    <mergeCell ref="I62:I63"/>
    <mergeCell ref="I60:I61"/>
    <mergeCell ref="B61:D61"/>
    <mergeCell ref="K62:K63"/>
    <mergeCell ref="I66:I67"/>
    <mergeCell ref="K58:K59"/>
    <mergeCell ref="A60:A63"/>
    <mergeCell ref="E60:G60"/>
    <mergeCell ref="E61:G61"/>
    <mergeCell ref="B62:B63"/>
    <mergeCell ref="C62:C63"/>
    <mergeCell ref="D62:D63"/>
    <mergeCell ref="E62:E63"/>
    <mergeCell ref="G62:G63"/>
    <mergeCell ref="F62:F63"/>
    <mergeCell ref="H68:H70"/>
    <mergeCell ref="I68:I70"/>
    <mergeCell ref="K68:K70"/>
    <mergeCell ref="B66:B67"/>
    <mergeCell ref="D66:D67"/>
    <mergeCell ref="E66:E67"/>
    <mergeCell ref="F66:F67"/>
    <mergeCell ref="G66:G67"/>
    <mergeCell ref="A68:G69"/>
    <mergeCell ref="K66:K67"/>
    <mergeCell ref="A64:A67"/>
    <mergeCell ref="E64:G64"/>
    <mergeCell ref="I64:I65"/>
    <mergeCell ref="B65:D65"/>
    <mergeCell ref="E65:G65"/>
    <mergeCell ref="C66:C67"/>
  </mergeCells>
  <phoneticPr fontId="3" type="noConversion"/>
  <conditionalFormatting sqref="I15 I11 I7 I39 I35 I31 B42:G42 C27:F27 B26:F26 K26 C31:C32 C35:C36 C39:C40 C43:C44 B38:G38 I19 I43 H29:H44 I28 B30:G30 B34:G34 B2:F2 C3:F3 C4:G4 J3 I2 B6:G6 C7:C8 C11:C12 B10:G10 C15:C16 B14:G14 B18:G18 C19:C20 C28:G28 I26 H27 I45:I47">
    <cfRule type="cellIs" dxfId="46" priority="59" operator="equal">
      <formula>0</formula>
    </cfRule>
  </conditionalFormatting>
  <conditionalFormatting sqref="H5:H20">
    <cfRule type="cellIs" dxfId="45" priority="56" stopIfTrue="1" operator="lessThanOrEqual">
      <formula>0</formula>
    </cfRule>
  </conditionalFormatting>
  <conditionalFormatting sqref="H3:I3 K3 I4:K4">
    <cfRule type="cellIs" dxfId="44" priority="55" stopIfTrue="1" operator="equal">
      <formula>0</formula>
    </cfRule>
  </conditionalFormatting>
  <conditionalFormatting sqref="E7:E8">
    <cfRule type="cellIs" dxfId="43" priority="54" stopIfTrue="1" operator="equal">
      <formula>0</formula>
    </cfRule>
  </conditionalFormatting>
  <conditionalFormatting sqref="I7:I8">
    <cfRule type="cellIs" dxfId="42" priority="50" stopIfTrue="1" operator="equal">
      <formula>0</formula>
    </cfRule>
  </conditionalFormatting>
  <conditionalFormatting sqref="I19:I20">
    <cfRule type="cellIs" dxfId="41" priority="49" stopIfTrue="1" operator="equal">
      <formula>0</formula>
    </cfRule>
  </conditionalFormatting>
  <conditionalFormatting sqref="I21:I23 I15:I16 I11:I12">
    <cfRule type="cellIs" dxfId="40" priority="48" stopIfTrue="1" operator="equal">
      <formula>0</formula>
    </cfRule>
  </conditionalFormatting>
  <conditionalFormatting sqref="E31:E32">
    <cfRule type="cellIs" dxfId="39" priority="47" stopIfTrue="1" operator="equal">
      <formula>0</formula>
    </cfRule>
  </conditionalFormatting>
  <conditionalFormatting sqref="J27">
    <cfRule type="cellIs" dxfId="38" priority="42" operator="equal">
      <formula>0</formula>
    </cfRule>
  </conditionalFormatting>
  <conditionalFormatting sqref="I62 I58 I54 B65:G65 C50:F50 B49:F49 K49 C54:C55 C58:C59 C62:C63 C66:C67 B61:G61 I66 H52:H67 I51 B53:G53 B57:G57 C51:G51 I49 H50 I68:I70">
    <cfRule type="cellIs" dxfId="37" priority="26" operator="equal">
      <formula>0</formula>
    </cfRule>
  </conditionalFormatting>
  <conditionalFormatting sqref="E54:E55">
    <cfRule type="cellIs" dxfId="36" priority="25" stopIfTrue="1" operator="equal">
      <formula>0</formula>
    </cfRule>
  </conditionalFormatting>
  <conditionalFormatting sqref="J50">
    <cfRule type="cellIs" dxfId="35" priority="21" operator="equal">
      <formula>0</formula>
    </cfRule>
  </conditionalFormatting>
  <conditionalFormatting sqref="I7:I8 I11:I12 I15:I16 I19:I23 I31:I32 I35:I36 I39:I40 I43:I47 H29:H44 H52:H67 I54:I55 I58:I59 I62:I63 I66:I70">
    <cfRule type="cellIs" dxfId="34" priority="20" stopIfTrue="1" operator="equal">
      <formula>0</formula>
    </cfRule>
  </conditionalFormatting>
  <conditionalFormatting sqref="E47">
    <cfRule type="cellIs" dxfId="33" priority="17" stopIfTrue="1" operator="equal">
      <formula>0</formula>
    </cfRule>
  </conditionalFormatting>
  <conditionalFormatting sqref="K27 K50">
    <cfRule type="cellIs" dxfId="32" priority="16" stopIfTrue="1" operator="equal">
      <formula>0</formula>
    </cfRule>
  </conditionalFormatting>
  <conditionalFormatting sqref="E70">
    <cfRule type="cellIs" dxfId="31" priority="15" stopIfTrue="1" operator="equal">
      <formula>0</formula>
    </cfRule>
  </conditionalFormatting>
  <conditionalFormatting sqref="G7:G8 E11:E12 G11:G12 E15:E16 G15:G16 E19:E20 G19:G20 G31:G32 E35:E36 G35:G36 E39:E40 G39:G40 E43:E44 G43:G44 G54:G55 E58:E59 G58:G59 E62:E63 G62:G63 E66:E67 G66:G67">
    <cfRule type="cellIs" dxfId="30" priority="76" stopIfTrue="1" operator="between">
      <formula>0</formula>
      <formula>31</formula>
    </cfRule>
  </conditionalFormatting>
  <pageMargins left="0.70866141732283472" right="7.874015748031496E-2" top="3.937007874015748E-2" bottom="7.874015748031496E-2" header="0.31496062992125984" footer="0.31496062992125984"/>
  <pageSetup paperSize="9" orientation="portrait" r:id="rId1"/>
  <ignoredErrors>
    <ignoredError sqref="E31 G31 E35" evalError="1"/>
    <ignoredError sqref="I7 I11 I15 I19" formulaRange="1"/>
    <ignoredError sqref="E47 E7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1" r:id="rId4" name="Button 41">
              <controlPr defaultSize="0" print="0" autoFill="0" autoPict="0" macro="[0]!Startseite">
                <anchor moveWithCells="1" sizeWithCells="1">
                  <from>
                    <xdr:col>11</xdr:col>
                    <xdr:colOff>175260</xdr:colOff>
                    <xdr:row>0</xdr:row>
                    <xdr:rowOff>121920</xdr:rowOff>
                  </from>
                  <to>
                    <xdr:col>12</xdr:col>
                    <xdr:colOff>419100</xdr:colOff>
                    <xdr:row>0</xdr:row>
                    <xdr:rowOff>502920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N70"/>
  <sheetViews>
    <sheetView zoomScaleNormal="100" workbookViewId="0">
      <selection activeCell="N14" sqref="N14"/>
    </sheetView>
  </sheetViews>
  <sheetFormatPr baseColWidth="10" defaultColWidth="11.44140625" defaultRowHeight="13.2" x14ac:dyDescent="0.25"/>
  <cols>
    <col min="1" max="1" width="7.5546875" style="5" customWidth="1"/>
    <col min="2" max="2" width="7.44140625" style="5" customWidth="1"/>
    <col min="3" max="3" width="6.5546875" style="5" customWidth="1"/>
    <col min="4" max="4" width="14.109375" style="5" customWidth="1"/>
    <col min="5" max="5" width="11" style="5" bestFit="1" customWidth="1"/>
    <col min="6" max="6" width="1.5546875" style="5" bestFit="1" customWidth="1"/>
    <col min="7" max="7" width="9.88671875" style="5" customWidth="1"/>
    <col min="8" max="8" width="6.6640625" style="5" customWidth="1"/>
    <col min="9" max="9" width="11.6640625" style="5" customWidth="1"/>
    <col min="10" max="10" width="6.6640625" style="5" customWidth="1"/>
    <col min="11" max="11" width="11.6640625" style="5" customWidth="1"/>
    <col min="12" max="16384" width="11.44140625" style="5"/>
  </cols>
  <sheetData>
    <row r="1" spans="1:14" ht="56.25" customHeight="1" x14ac:dyDescent="0.25">
      <c r="C1" s="7"/>
      <c r="D1" s="7"/>
      <c r="E1" s="7"/>
      <c r="F1" s="7"/>
      <c r="G1" s="7"/>
      <c r="H1" s="7"/>
      <c r="I1" s="7"/>
      <c r="J1" s="7"/>
      <c r="K1" s="67" t="s">
        <v>47</v>
      </c>
    </row>
    <row r="2" spans="1:14" s="8" customFormat="1" ht="24.9" customHeight="1" x14ac:dyDescent="0.25">
      <c r="A2" s="55" t="s">
        <v>36</v>
      </c>
      <c r="B2" s="142">
        <f>Start!C23</f>
        <v>0</v>
      </c>
      <c r="C2" s="142"/>
      <c r="D2" s="142"/>
      <c r="E2" s="142"/>
      <c r="F2" s="143"/>
      <c r="G2" s="144" t="s">
        <v>38</v>
      </c>
      <c r="H2" s="145"/>
      <c r="I2" s="2">
        <f>Start!C24</f>
        <v>0</v>
      </c>
      <c r="J2" s="54" t="s">
        <v>35</v>
      </c>
      <c r="K2" s="3">
        <v>2</v>
      </c>
    </row>
    <row r="3" spans="1:14" s="8" customFormat="1" ht="24.9" customHeight="1" x14ac:dyDescent="0.25">
      <c r="A3" s="144" t="s">
        <v>37</v>
      </c>
      <c r="B3" s="146"/>
      <c r="C3" s="147">
        <f>Start!C27</f>
        <v>0</v>
      </c>
      <c r="D3" s="147"/>
      <c r="E3" s="147"/>
      <c r="F3" s="147"/>
      <c r="G3" s="56" t="s">
        <v>44</v>
      </c>
      <c r="H3" s="159">
        <f>Start!C30</f>
        <v>0</v>
      </c>
      <c r="I3" s="159"/>
      <c r="J3" s="57" t="s">
        <v>43</v>
      </c>
      <c r="K3" s="17">
        <f>Start!F23</f>
        <v>0</v>
      </c>
    </row>
    <row r="4" spans="1:14" s="8" customFormat="1" ht="24.9" customHeight="1" thickBot="1" x14ac:dyDescent="0.3">
      <c r="A4" s="157" t="s">
        <v>39</v>
      </c>
      <c r="B4" s="158"/>
      <c r="C4" s="162">
        <f>Start!C28</f>
        <v>0</v>
      </c>
      <c r="D4" s="162"/>
      <c r="E4" s="163">
        <f>Start!C29</f>
        <v>0</v>
      </c>
      <c r="F4" s="163"/>
      <c r="G4" s="164"/>
      <c r="H4" s="58" t="s">
        <v>4</v>
      </c>
      <c r="I4" s="160">
        <f>Start!C31</f>
        <v>0</v>
      </c>
      <c r="J4" s="160"/>
      <c r="K4" s="161"/>
    </row>
    <row r="5" spans="1:14" s="9" customFormat="1" ht="15" customHeight="1" x14ac:dyDescent="0.25">
      <c r="A5" s="124">
        <v>1</v>
      </c>
      <c r="B5" s="59" t="s">
        <v>40</v>
      </c>
      <c r="C5" s="60"/>
      <c r="D5" s="75" t="str">
        <f>IF(Start!J14="x","ausgewechselt", " ")</f>
        <v xml:space="preserve"> </v>
      </c>
      <c r="E5" s="127" t="s">
        <v>42</v>
      </c>
      <c r="F5" s="128"/>
      <c r="G5" s="129"/>
      <c r="H5" s="61"/>
      <c r="I5" s="130" t="s">
        <v>45</v>
      </c>
      <c r="J5" s="62"/>
      <c r="K5" s="63" t="s">
        <v>1</v>
      </c>
    </row>
    <row r="6" spans="1:14" s="9" customFormat="1" ht="15.75" customHeight="1" x14ac:dyDescent="0.3">
      <c r="A6" s="125"/>
      <c r="B6" s="132" t="str">
        <f>Start!G14</f>
        <v/>
      </c>
      <c r="C6" s="133"/>
      <c r="D6" s="134"/>
      <c r="E6" s="135" t="str">
        <f>Start!I14</f>
        <v/>
      </c>
      <c r="F6" s="136"/>
      <c r="G6" s="137"/>
      <c r="H6" s="1"/>
      <c r="I6" s="131"/>
      <c r="J6" s="4"/>
      <c r="K6" s="64" t="s">
        <v>46</v>
      </c>
    </row>
    <row r="7" spans="1:14" s="9" customFormat="1" ht="15" customHeight="1" x14ac:dyDescent="0.25">
      <c r="A7" s="125"/>
      <c r="B7" s="112" t="s">
        <v>41</v>
      </c>
      <c r="C7" s="165" t="str">
        <f>Start!H14</f>
        <v/>
      </c>
      <c r="D7" s="114" t="str">
        <f>IF(Start!J25="x","Karton Nr. Carton-no","Elektronisch életronique")</f>
        <v>Elektronisch életronique</v>
      </c>
      <c r="E7" s="116">
        <f>IF(Start!J25="x",(Start!J28+32),Start!J30+4)</f>
        <v>4</v>
      </c>
      <c r="F7" s="116" t="s">
        <v>0</v>
      </c>
      <c r="G7" s="118">
        <f>IF(Start!J25="x",'2. Runde'!E7:E8+7,E7)</f>
        <v>4</v>
      </c>
      <c r="H7" s="1"/>
      <c r="I7" s="167">
        <f>SUM(H5:H8)</f>
        <v>0</v>
      </c>
      <c r="J7" s="4"/>
      <c r="K7" s="122"/>
    </row>
    <row r="8" spans="1:14" s="9" customFormat="1" ht="15" customHeight="1" thickBot="1" x14ac:dyDescent="0.3">
      <c r="A8" s="126"/>
      <c r="B8" s="113"/>
      <c r="C8" s="166"/>
      <c r="D8" s="115"/>
      <c r="E8" s="117"/>
      <c r="F8" s="117"/>
      <c r="G8" s="119"/>
      <c r="H8" s="65"/>
      <c r="I8" s="139"/>
      <c r="J8" s="66"/>
      <c r="K8" s="123"/>
    </row>
    <row r="9" spans="1:14" ht="15" customHeight="1" x14ac:dyDescent="0.25">
      <c r="A9" s="124">
        <v>2</v>
      </c>
      <c r="B9" s="59" t="s">
        <v>40</v>
      </c>
      <c r="C9" s="60"/>
      <c r="D9" s="75" t="str">
        <f>IF(Start!J15="x","ausgewechselt"," ")</f>
        <v xml:space="preserve"> </v>
      </c>
      <c r="E9" s="127" t="s">
        <v>42</v>
      </c>
      <c r="F9" s="128"/>
      <c r="G9" s="129"/>
      <c r="H9" s="61"/>
      <c r="I9" s="130" t="s">
        <v>45</v>
      </c>
      <c r="J9" s="62"/>
      <c r="K9" s="63" t="s">
        <v>1</v>
      </c>
    </row>
    <row r="10" spans="1:14" ht="15.75" customHeight="1" x14ac:dyDescent="0.3">
      <c r="A10" s="125"/>
      <c r="B10" s="132" t="str">
        <f>Start!G15</f>
        <v/>
      </c>
      <c r="C10" s="133"/>
      <c r="D10" s="134"/>
      <c r="E10" s="135" t="str">
        <f>Start!I15</f>
        <v/>
      </c>
      <c r="F10" s="136"/>
      <c r="G10" s="137"/>
      <c r="H10" s="1"/>
      <c r="I10" s="131"/>
      <c r="J10" s="4"/>
      <c r="K10" s="64" t="s">
        <v>46</v>
      </c>
    </row>
    <row r="11" spans="1:14" ht="15" customHeight="1" x14ac:dyDescent="0.25">
      <c r="A11" s="125"/>
      <c r="B11" s="112" t="s">
        <v>41</v>
      </c>
      <c r="C11" s="116" t="str">
        <f>Start!H15</f>
        <v/>
      </c>
      <c r="D11" s="114" t="str">
        <f>IF(Start!J25="x","Karton Nr. Carton-no","Elektronisch életronique")</f>
        <v>Elektronisch életronique</v>
      </c>
      <c r="E11" s="116">
        <f>G7+1</f>
        <v>5</v>
      </c>
      <c r="F11" s="116" t="s">
        <v>0</v>
      </c>
      <c r="G11" s="118">
        <f>IF(Start!J25="x",'2. Runde'!E11:E12+7,E11)</f>
        <v>5</v>
      </c>
      <c r="H11" s="1"/>
      <c r="I11" s="138">
        <f>SUM(H9:H12)</f>
        <v>0</v>
      </c>
      <c r="J11" s="4"/>
      <c r="K11" s="122"/>
    </row>
    <row r="12" spans="1:14" ht="15" customHeight="1" thickBot="1" x14ac:dyDescent="0.3">
      <c r="A12" s="126"/>
      <c r="B12" s="113"/>
      <c r="C12" s="117"/>
      <c r="D12" s="115"/>
      <c r="E12" s="117"/>
      <c r="F12" s="117"/>
      <c r="G12" s="119"/>
      <c r="H12" s="65"/>
      <c r="I12" s="139"/>
      <c r="J12" s="66"/>
      <c r="K12" s="123"/>
    </row>
    <row r="13" spans="1:14" ht="15" customHeight="1" x14ac:dyDescent="0.25">
      <c r="A13" s="124">
        <v>3</v>
      </c>
      <c r="B13" s="59" t="s">
        <v>40</v>
      </c>
      <c r="C13" s="60"/>
      <c r="D13" s="75" t="str">
        <f>IF(Start!J16="x","ausgewechselt", " ")</f>
        <v xml:space="preserve"> </v>
      </c>
      <c r="E13" s="127" t="s">
        <v>42</v>
      </c>
      <c r="F13" s="128"/>
      <c r="G13" s="129"/>
      <c r="H13" s="61"/>
      <c r="I13" s="130" t="s">
        <v>45</v>
      </c>
      <c r="J13" s="62"/>
      <c r="K13" s="63" t="s">
        <v>1</v>
      </c>
    </row>
    <row r="14" spans="1:14" ht="15.75" customHeight="1" x14ac:dyDescent="0.3">
      <c r="A14" s="125"/>
      <c r="B14" s="132" t="str">
        <f>Start!G16</f>
        <v/>
      </c>
      <c r="C14" s="133"/>
      <c r="D14" s="134"/>
      <c r="E14" s="135" t="str">
        <f>Start!I16</f>
        <v/>
      </c>
      <c r="F14" s="136"/>
      <c r="G14" s="137"/>
      <c r="H14" s="1"/>
      <c r="I14" s="131"/>
      <c r="J14" s="4"/>
      <c r="K14" s="64" t="s">
        <v>46</v>
      </c>
    </row>
    <row r="15" spans="1:14" ht="15" customHeight="1" x14ac:dyDescent="0.25">
      <c r="A15" s="125"/>
      <c r="B15" s="112" t="s">
        <v>41</v>
      </c>
      <c r="C15" s="116" t="str">
        <f>Start!H16</f>
        <v/>
      </c>
      <c r="D15" s="114" t="str">
        <f>IF(Start!J25="x","Karton Nr. Carton-no","Elektronisch életronique")</f>
        <v>Elektronisch életronique</v>
      </c>
      <c r="E15" s="116">
        <f>G11+1</f>
        <v>6</v>
      </c>
      <c r="F15" s="116" t="s">
        <v>0</v>
      </c>
      <c r="G15" s="118">
        <f>IF(Start!J25="x",'2. Runde'!E15:E16+7,E15)</f>
        <v>6</v>
      </c>
      <c r="H15" s="1"/>
      <c r="I15" s="138">
        <f>SUM(H13:H16)</f>
        <v>0</v>
      </c>
      <c r="J15" s="4"/>
      <c r="K15" s="122"/>
    </row>
    <row r="16" spans="1:14" ht="15" customHeight="1" thickBot="1" x14ac:dyDescent="0.35">
      <c r="A16" s="126"/>
      <c r="B16" s="113"/>
      <c r="C16" s="117"/>
      <c r="D16" s="115"/>
      <c r="E16" s="117"/>
      <c r="F16" s="117"/>
      <c r="G16" s="119"/>
      <c r="H16" s="65"/>
      <c r="I16" s="139"/>
      <c r="J16" s="66"/>
      <c r="K16" s="123"/>
      <c r="N16" s="68"/>
    </row>
    <row r="17" spans="1:11" ht="15" customHeight="1" x14ac:dyDescent="0.25">
      <c r="A17" s="124">
        <v>4</v>
      </c>
      <c r="B17" s="59" t="s">
        <v>40</v>
      </c>
      <c r="C17" s="60"/>
      <c r="D17" s="75" t="str">
        <f>IF(Start!J17="x","ausgewechselt", " ")</f>
        <v xml:space="preserve"> </v>
      </c>
      <c r="E17" s="127" t="s">
        <v>42</v>
      </c>
      <c r="F17" s="128"/>
      <c r="G17" s="129"/>
      <c r="H17" s="61"/>
      <c r="I17" s="130" t="s">
        <v>45</v>
      </c>
      <c r="J17" s="62"/>
      <c r="K17" s="63" t="s">
        <v>1</v>
      </c>
    </row>
    <row r="18" spans="1:11" ht="15.75" customHeight="1" x14ac:dyDescent="0.3">
      <c r="A18" s="125"/>
      <c r="B18" s="132" t="str">
        <f>Start!G17</f>
        <v/>
      </c>
      <c r="C18" s="133"/>
      <c r="D18" s="134"/>
      <c r="E18" s="135" t="str">
        <f>Start!I17</f>
        <v/>
      </c>
      <c r="F18" s="136"/>
      <c r="G18" s="137"/>
      <c r="H18" s="1"/>
      <c r="I18" s="131"/>
      <c r="J18" s="4"/>
      <c r="K18" s="64" t="s">
        <v>46</v>
      </c>
    </row>
    <row r="19" spans="1:11" ht="15" customHeight="1" x14ac:dyDescent="0.25">
      <c r="A19" s="125"/>
      <c r="B19" s="112" t="s">
        <v>41</v>
      </c>
      <c r="C19" s="116" t="str">
        <f>Start!H17</f>
        <v/>
      </c>
      <c r="D19" s="114" t="str">
        <f>IF(Start!J25="x","Karton Nr. Carton-no","Elektronisch életronique")</f>
        <v>Elektronisch életronique</v>
      </c>
      <c r="E19" s="116">
        <f>G15+1</f>
        <v>7</v>
      </c>
      <c r="F19" s="116" t="s">
        <v>0</v>
      </c>
      <c r="G19" s="118">
        <f>IF(Start!J25="x",'2. Runde'!E19:E20+7,E19)</f>
        <v>7</v>
      </c>
      <c r="H19" s="1"/>
      <c r="I19" s="138">
        <f>SUM(H17:H20)</f>
        <v>0</v>
      </c>
      <c r="J19" s="4"/>
      <c r="K19" s="122"/>
    </row>
    <row r="20" spans="1:11" ht="15" customHeight="1" thickBot="1" x14ac:dyDescent="0.3">
      <c r="A20" s="126"/>
      <c r="B20" s="113"/>
      <c r="C20" s="117"/>
      <c r="D20" s="115"/>
      <c r="E20" s="117"/>
      <c r="F20" s="117"/>
      <c r="G20" s="119"/>
      <c r="H20" s="65"/>
      <c r="I20" s="139"/>
      <c r="J20" s="66"/>
      <c r="K20" s="123"/>
    </row>
    <row r="21" spans="1:11" ht="15" customHeight="1" x14ac:dyDescent="0.25">
      <c r="A21" s="120" t="s">
        <v>49</v>
      </c>
      <c r="B21" s="120"/>
      <c r="C21" s="120"/>
      <c r="D21" s="120"/>
      <c r="E21" s="120"/>
      <c r="F21" s="120"/>
      <c r="G21" s="120"/>
      <c r="H21" s="105" t="s">
        <v>2</v>
      </c>
      <c r="I21" s="106">
        <f>SUM(I7+I11+I15+I19)</f>
        <v>0</v>
      </c>
      <c r="K21" s="109"/>
    </row>
    <row r="22" spans="1:11" ht="12.75" customHeight="1" x14ac:dyDescent="0.25">
      <c r="A22" s="121"/>
      <c r="B22" s="121"/>
      <c r="C22" s="121"/>
      <c r="D22" s="121"/>
      <c r="E22" s="121"/>
      <c r="F22" s="121"/>
      <c r="G22" s="121"/>
      <c r="H22" s="105"/>
      <c r="I22" s="107"/>
      <c r="K22" s="110"/>
    </row>
    <row r="23" spans="1:11" ht="13.5" customHeight="1" thickBot="1" x14ac:dyDescent="0.3">
      <c r="A23" s="71" t="s">
        <v>50</v>
      </c>
      <c r="B23" s="71"/>
      <c r="C23" s="71"/>
      <c r="D23" s="72"/>
      <c r="E23" s="156"/>
      <c r="F23" s="156"/>
      <c r="G23" s="156"/>
      <c r="H23" s="105"/>
      <c r="I23" s="108"/>
      <c r="K23" s="111"/>
    </row>
    <row r="24" spans="1:11" ht="11.1" customHeight="1" x14ac:dyDescent="0.25">
      <c r="A24" s="10"/>
    </row>
    <row r="25" spans="1:11" ht="56.25" customHeight="1" x14ac:dyDescent="0.25">
      <c r="A25" s="154" t="s">
        <v>48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67" t="s">
        <v>47</v>
      </c>
    </row>
    <row r="26" spans="1:11" s="8" customFormat="1" ht="24.9" customHeight="1" x14ac:dyDescent="0.25">
      <c r="A26" s="55" t="s">
        <v>36</v>
      </c>
      <c r="B26" s="142">
        <f>B2</f>
        <v>0</v>
      </c>
      <c r="C26" s="142"/>
      <c r="D26" s="142"/>
      <c r="E26" s="142"/>
      <c r="F26" s="143"/>
      <c r="G26" s="144" t="s">
        <v>38</v>
      </c>
      <c r="H26" s="145"/>
      <c r="I26" s="2">
        <f>I2</f>
        <v>0</v>
      </c>
      <c r="J26" s="54" t="s">
        <v>35</v>
      </c>
      <c r="K26" s="3">
        <f>K2</f>
        <v>2</v>
      </c>
    </row>
    <row r="27" spans="1:11" s="8" customFormat="1" ht="24.9" customHeight="1" x14ac:dyDescent="0.25">
      <c r="A27" s="144" t="s">
        <v>37</v>
      </c>
      <c r="B27" s="146"/>
      <c r="C27" s="147">
        <f>C3</f>
        <v>0</v>
      </c>
      <c r="D27" s="147"/>
      <c r="E27" s="147"/>
      <c r="F27" s="147"/>
      <c r="G27" s="6" t="s">
        <v>44</v>
      </c>
      <c r="H27" s="148">
        <f>H3</f>
        <v>0</v>
      </c>
      <c r="I27" s="148"/>
      <c r="J27" s="57" t="s">
        <v>43</v>
      </c>
      <c r="K27" s="17">
        <f>K3</f>
        <v>0</v>
      </c>
    </row>
    <row r="28" spans="1:11" s="8" customFormat="1" ht="24.9" customHeight="1" thickBot="1" x14ac:dyDescent="0.3">
      <c r="A28" s="149" t="s">
        <v>39</v>
      </c>
      <c r="B28" s="150"/>
      <c r="C28" s="151">
        <f>C4</f>
        <v>0</v>
      </c>
      <c r="D28" s="151"/>
      <c r="E28" s="152">
        <f>E4</f>
        <v>0</v>
      </c>
      <c r="F28" s="152"/>
      <c r="G28" s="153"/>
      <c r="H28" s="70" t="str">
        <f>H4</f>
        <v>E-Mail:</v>
      </c>
      <c r="I28" s="140">
        <f>I4</f>
        <v>0</v>
      </c>
      <c r="J28" s="140"/>
      <c r="K28" s="141"/>
    </row>
    <row r="29" spans="1:11" s="9" customFormat="1" ht="15" customHeight="1" x14ac:dyDescent="0.25">
      <c r="A29" s="124">
        <v>1</v>
      </c>
      <c r="B29" s="59" t="s">
        <v>40</v>
      </c>
      <c r="C29" s="60"/>
      <c r="D29" s="75" t="str">
        <f>D5</f>
        <v xml:space="preserve"> </v>
      </c>
      <c r="E29" s="127" t="s">
        <v>42</v>
      </c>
      <c r="F29" s="128"/>
      <c r="G29" s="129"/>
      <c r="H29" s="62">
        <f>H5</f>
        <v>0</v>
      </c>
      <c r="I29" s="130" t="s">
        <v>45</v>
      </c>
      <c r="J29" s="62"/>
      <c r="K29" s="63" t="s">
        <v>1</v>
      </c>
    </row>
    <row r="30" spans="1:11" s="9" customFormat="1" ht="15.75" customHeight="1" x14ac:dyDescent="0.3">
      <c r="A30" s="125"/>
      <c r="B30" s="132" t="str">
        <f>B6</f>
        <v/>
      </c>
      <c r="C30" s="133"/>
      <c r="D30" s="134"/>
      <c r="E30" s="135" t="str">
        <f>E6</f>
        <v/>
      </c>
      <c r="F30" s="136"/>
      <c r="G30" s="137"/>
      <c r="H30" s="4">
        <f t="shared" ref="H30:H44" si="0">H6</f>
        <v>0</v>
      </c>
      <c r="I30" s="131"/>
      <c r="J30" s="4"/>
      <c r="K30" s="64" t="s">
        <v>46</v>
      </c>
    </row>
    <row r="31" spans="1:11" s="9" customFormat="1" ht="15" customHeight="1" x14ac:dyDescent="0.25">
      <c r="A31" s="125"/>
      <c r="B31" s="112" t="s">
        <v>41</v>
      </c>
      <c r="C31" s="116" t="str">
        <f>C7</f>
        <v/>
      </c>
      <c r="D31" s="114" t="str">
        <f>D7</f>
        <v>Elektronisch életronique</v>
      </c>
      <c r="E31" s="116">
        <f>E7</f>
        <v>4</v>
      </c>
      <c r="F31" s="116" t="s">
        <v>0</v>
      </c>
      <c r="G31" s="118">
        <f>G7</f>
        <v>4</v>
      </c>
      <c r="H31" s="4">
        <f t="shared" si="0"/>
        <v>0</v>
      </c>
      <c r="I31" s="138">
        <f>I7</f>
        <v>0</v>
      </c>
      <c r="J31" s="4"/>
      <c r="K31" s="122"/>
    </row>
    <row r="32" spans="1:11" s="9" customFormat="1" ht="15" customHeight="1" thickBot="1" x14ac:dyDescent="0.3">
      <c r="A32" s="126"/>
      <c r="B32" s="113"/>
      <c r="C32" s="117"/>
      <c r="D32" s="115"/>
      <c r="E32" s="117"/>
      <c r="F32" s="117"/>
      <c r="G32" s="119"/>
      <c r="H32" s="66">
        <f t="shared" si="0"/>
        <v>0</v>
      </c>
      <c r="I32" s="139"/>
      <c r="J32" s="66"/>
      <c r="K32" s="123"/>
    </row>
    <row r="33" spans="1:11" ht="15" customHeight="1" x14ac:dyDescent="0.25">
      <c r="A33" s="124">
        <v>2</v>
      </c>
      <c r="B33" s="59" t="s">
        <v>40</v>
      </c>
      <c r="C33" s="60"/>
      <c r="D33" s="75" t="str">
        <f>D9</f>
        <v xml:space="preserve"> </v>
      </c>
      <c r="E33" s="127" t="s">
        <v>42</v>
      </c>
      <c r="F33" s="128"/>
      <c r="G33" s="129"/>
      <c r="H33" s="62">
        <f t="shared" si="0"/>
        <v>0</v>
      </c>
      <c r="I33" s="130" t="s">
        <v>45</v>
      </c>
      <c r="J33" s="62"/>
      <c r="K33" s="63" t="s">
        <v>1</v>
      </c>
    </row>
    <row r="34" spans="1:11" ht="15.75" customHeight="1" x14ac:dyDescent="0.3">
      <c r="A34" s="125"/>
      <c r="B34" s="132" t="str">
        <f>B10</f>
        <v/>
      </c>
      <c r="C34" s="133"/>
      <c r="D34" s="134"/>
      <c r="E34" s="135" t="str">
        <f>E10</f>
        <v/>
      </c>
      <c r="F34" s="136"/>
      <c r="G34" s="137"/>
      <c r="H34" s="4">
        <f t="shared" si="0"/>
        <v>0</v>
      </c>
      <c r="I34" s="131"/>
      <c r="J34" s="4"/>
      <c r="K34" s="64" t="s">
        <v>46</v>
      </c>
    </row>
    <row r="35" spans="1:11" ht="15" customHeight="1" x14ac:dyDescent="0.25">
      <c r="A35" s="125"/>
      <c r="B35" s="112" t="s">
        <v>41</v>
      </c>
      <c r="C35" s="116" t="str">
        <f>C11</f>
        <v/>
      </c>
      <c r="D35" s="114" t="str">
        <f>D11</f>
        <v>Elektronisch életronique</v>
      </c>
      <c r="E35" s="116">
        <f>E11</f>
        <v>5</v>
      </c>
      <c r="F35" s="116" t="s">
        <v>0</v>
      </c>
      <c r="G35" s="118">
        <f>G11</f>
        <v>5</v>
      </c>
      <c r="H35" s="4">
        <f t="shared" si="0"/>
        <v>0</v>
      </c>
      <c r="I35" s="138">
        <f>I11</f>
        <v>0</v>
      </c>
      <c r="J35" s="4"/>
      <c r="K35" s="122"/>
    </row>
    <row r="36" spans="1:11" ht="15" customHeight="1" thickBot="1" x14ac:dyDescent="0.3">
      <c r="A36" s="126"/>
      <c r="B36" s="113"/>
      <c r="C36" s="117"/>
      <c r="D36" s="115"/>
      <c r="E36" s="117"/>
      <c r="F36" s="117"/>
      <c r="G36" s="119"/>
      <c r="H36" s="66">
        <f t="shared" si="0"/>
        <v>0</v>
      </c>
      <c r="I36" s="139"/>
      <c r="J36" s="66"/>
      <c r="K36" s="123"/>
    </row>
    <row r="37" spans="1:11" ht="15" customHeight="1" x14ac:dyDescent="0.25">
      <c r="A37" s="124">
        <v>3</v>
      </c>
      <c r="B37" s="59" t="s">
        <v>40</v>
      </c>
      <c r="C37" s="60"/>
      <c r="D37" s="75" t="str">
        <f>D13</f>
        <v xml:space="preserve"> </v>
      </c>
      <c r="E37" s="127" t="s">
        <v>42</v>
      </c>
      <c r="F37" s="128"/>
      <c r="G37" s="129"/>
      <c r="H37" s="62">
        <f t="shared" si="0"/>
        <v>0</v>
      </c>
      <c r="I37" s="130" t="s">
        <v>45</v>
      </c>
      <c r="J37" s="62"/>
      <c r="K37" s="63" t="s">
        <v>1</v>
      </c>
    </row>
    <row r="38" spans="1:11" ht="15.75" customHeight="1" x14ac:dyDescent="0.3">
      <c r="A38" s="125"/>
      <c r="B38" s="132" t="str">
        <f>B14</f>
        <v/>
      </c>
      <c r="C38" s="133"/>
      <c r="D38" s="134"/>
      <c r="E38" s="135" t="str">
        <f>E14</f>
        <v/>
      </c>
      <c r="F38" s="136"/>
      <c r="G38" s="137"/>
      <c r="H38" s="4">
        <f t="shared" si="0"/>
        <v>0</v>
      </c>
      <c r="I38" s="131"/>
      <c r="J38" s="4"/>
      <c r="K38" s="64" t="s">
        <v>46</v>
      </c>
    </row>
    <row r="39" spans="1:11" ht="15" customHeight="1" x14ac:dyDescent="0.25">
      <c r="A39" s="125"/>
      <c r="B39" s="112" t="s">
        <v>41</v>
      </c>
      <c r="C39" s="116" t="str">
        <f>C15</f>
        <v/>
      </c>
      <c r="D39" s="114" t="str">
        <f>D15</f>
        <v>Elektronisch életronique</v>
      </c>
      <c r="E39" s="116">
        <f>E15</f>
        <v>6</v>
      </c>
      <c r="F39" s="116" t="s">
        <v>0</v>
      </c>
      <c r="G39" s="118">
        <f>G15</f>
        <v>6</v>
      </c>
      <c r="H39" s="4">
        <f t="shared" si="0"/>
        <v>0</v>
      </c>
      <c r="I39" s="138">
        <f>I15</f>
        <v>0</v>
      </c>
      <c r="J39" s="4"/>
      <c r="K39" s="122"/>
    </row>
    <row r="40" spans="1:11" ht="15" customHeight="1" thickBot="1" x14ac:dyDescent="0.3">
      <c r="A40" s="126"/>
      <c r="B40" s="113"/>
      <c r="C40" s="117"/>
      <c r="D40" s="115"/>
      <c r="E40" s="117"/>
      <c r="F40" s="117"/>
      <c r="G40" s="119"/>
      <c r="H40" s="66">
        <f t="shared" si="0"/>
        <v>0</v>
      </c>
      <c r="I40" s="139"/>
      <c r="J40" s="66"/>
      <c r="K40" s="123"/>
    </row>
    <row r="41" spans="1:11" ht="15" customHeight="1" x14ac:dyDescent="0.25">
      <c r="A41" s="124">
        <v>4</v>
      </c>
      <c r="B41" s="59" t="s">
        <v>40</v>
      </c>
      <c r="C41" s="60"/>
      <c r="D41" s="75" t="str">
        <f>D17</f>
        <v xml:space="preserve"> </v>
      </c>
      <c r="E41" s="127" t="s">
        <v>42</v>
      </c>
      <c r="F41" s="128"/>
      <c r="G41" s="129"/>
      <c r="H41" s="62">
        <f t="shared" si="0"/>
        <v>0</v>
      </c>
      <c r="I41" s="130" t="s">
        <v>45</v>
      </c>
      <c r="J41" s="62"/>
      <c r="K41" s="63" t="s">
        <v>1</v>
      </c>
    </row>
    <row r="42" spans="1:11" ht="15.75" customHeight="1" x14ac:dyDescent="0.3">
      <c r="A42" s="125"/>
      <c r="B42" s="132" t="str">
        <f>B18</f>
        <v/>
      </c>
      <c r="C42" s="133"/>
      <c r="D42" s="134"/>
      <c r="E42" s="135" t="str">
        <f>E18</f>
        <v/>
      </c>
      <c r="F42" s="136"/>
      <c r="G42" s="137"/>
      <c r="H42" s="4">
        <f t="shared" si="0"/>
        <v>0</v>
      </c>
      <c r="I42" s="131"/>
      <c r="J42" s="4"/>
      <c r="K42" s="64" t="s">
        <v>46</v>
      </c>
    </row>
    <row r="43" spans="1:11" ht="15" customHeight="1" x14ac:dyDescent="0.25">
      <c r="A43" s="125"/>
      <c r="B43" s="112" t="s">
        <v>41</v>
      </c>
      <c r="C43" s="116" t="str">
        <f>C19</f>
        <v/>
      </c>
      <c r="D43" s="114" t="str">
        <f>D19</f>
        <v>Elektronisch életronique</v>
      </c>
      <c r="E43" s="116">
        <f>E19</f>
        <v>7</v>
      </c>
      <c r="F43" s="116" t="s">
        <v>0</v>
      </c>
      <c r="G43" s="118">
        <f>G19</f>
        <v>7</v>
      </c>
      <c r="H43" s="4">
        <f t="shared" si="0"/>
        <v>0</v>
      </c>
      <c r="I43" s="138">
        <f>I19</f>
        <v>0</v>
      </c>
      <c r="J43" s="4"/>
      <c r="K43" s="122"/>
    </row>
    <row r="44" spans="1:11" ht="15" customHeight="1" thickBot="1" x14ac:dyDescent="0.3">
      <c r="A44" s="126"/>
      <c r="B44" s="113"/>
      <c r="C44" s="117"/>
      <c r="D44" s="115"/>
      <c r="E44" s="117"/>
      <c r="F44" s="117"/>
      <c r="G44" s="119"/>
      <c r="H44" s="66">
        <f t="shared" si="0"/>
        <v>0</v>
      </c>
      <c r="I44" s="139"/>
      <c r="J44" s="66"/>
      <c r="K44" s="123"/>
    </row>
    <row r="45" spans="1:11" s="73" customFormat="1" ht="15" customHeight="1" x14ac:dyDescent="0.25">
      <c r="A45" s="120" t="s">
        <v>49</v>
      </c>
      <c r="B45" s="120"/>
      <c r="C45" s="120"/>
      <c r="D45" s="120"/>
      <c r="E45" s="120"/>
      <c r="F45" s="120"/>
      <c r="G45" s="120"/>
      <c r="H45" s="105" t="s">
        <v>2</v>
      </c>
      <c r="I45" s="106">
        <f>I21</f>
        <v>0</v>
      </c>
      <c r="K45" s="109"/>
    </row>
    <row r="46" spans="1:11" ht="12.75" customHeight="1" x14ac:dyDescent="0.25">
      <c r="A46" s="121"/>
      <c r="B46" s="121"/>
      <c r="C46" s="121"/>
      <c r="D46" s="121"/>
      <c r="E46" s="121"/>
      <c r="F46" s="121"/>
      <c r="G46" s="121"/>
      <c r="H46" s="105"/>
      <c r="I46" s="107"/>
      <c r="K46" s="110"/>
    </row>
    <row r="47" spans="1:11" ht="13.5" customHeight="1" thickBot="1" x14ac:dyDescent="0.3">
      <c r="A47" s="71" t="s">
        <v>50</v>
      </c>
      <c r="B47" s="71"/>
      <c r="C47" s="71"/>
      <c r="D47" s="72"/>
      <c r="E47" s="76">
        <f>E23</f>
        <v>0</v>
      </c>
      <c r="F47" s="77"/>
      <c r="G47" s="77"/>
      <c r="H47" s="105"/>
      <c r="I47" s="108"/>
      <c r="K47" s="111"/>
    </row>
    <row r="48" spans="1:11" ht="56.25" customHeight="1" x14ac:dyDescent="0.25">
      <c r="A48" s="154" t="s">
        <v>48</v>
      </c>
      <c r="B48" s="155"/>
      <c r="C48" s="155"/>
      <c r="D48" s="155"/>
      <c r="E48" s="155"/>
      <c r="F48" s="155"/>
      <c r="G48" s="155"/>
      <c r="H48" s="155"/>
      <c r="I48" s="155"/>
      <c r="J48" s="155"/>
      <c r="K48" s="67" t="s">
        <v>47</v>
      </c>
    </row>
    <row r="49" spans="1:11" s="8" customFormat="1" ht="24.9" customHeight="1" x14ac:dyDescent="0.25">
      <c r="A49" s="55" t="s">
        <v>36</v>
      </c>
      <c r="B49" s="142">
        <f>B26</f>
        <v>0</v>
      </c>
      <c r="C49" s="142"/>
      <c r="D49" s="142"/>
      <c r="E49" s="142"/>
      <c r="F49" s="143"/>
      <c r="G49" s="144" t="s">
        <v>38</v>
      </c>
      <c r="H49" s="145"/>
      <c r="I49" s="2">
        <f>I26</f>
        <v>0</v>
      </c>
      <c r="J49" s="54" t="s">
        <v>35</v>
      </c>
      <c r="K49" s="3">
        <f>K26</f>
        <v>2</v>
      </c>
    </row>
    <row r="50" spans="1:11" s="8" customFormat="1" ht="24.9" customHeight="1" x14ac:dyDescent="0.25">
      <c r="A50" s="144" t="s">
        <v>37</v>
      </c>
      <c r="B50" s="146"/>
      <c r="C50" s="147">
        <f>C27</f>
        <v>0</v>
      </c>
      <c r="D50" s="147"/>
      <c r="E50" s="147"/>
      <c r="F50" s="147"/>
      <c r="G50" s="6" t="s">
        <v>44</v>
      </c>
      <c r="H50" s="148">
        <f>H27</f>
        <v>0</v>
      </c>
      <c r="I50" s="148"/>
      <c r="J50" s="57" t="s">
        <v>43</v>
      </c>
      <c r="K50" s="17">
        <f>K27</f>
        <v>0</v>
      </c>
    </row>
    <row r="51" spans="1:11" s="8" customFormat="1" ht="24.9" customHeight="1" thickBot="1" x14ac:dyDescent="0.3">
      <c r="A51" s="149" t="s">
        <v>39</v>
      </c>
      <c r="B51" s="150"/>
      <c r="C51" s="151">
        <f>C28</f>
        <v>0</v>
      </c>
      <c r="D51" s="151"/>
      <c r="E51" s="152">
        <f>E28</f>
        <v>0</v>
      </c>
      <c r="F51" s="152"/>
      <c r="G51" s="153"/>
      <c r="H51" s="70" t="str">
        <f>H28</f>
        <v>E-Mail:</v>
      </c>
      <c r="I51" s="140">
        <f>I28</f>
        <v>0</v>
      </c>
      <c r="J51" s="140"/>
      <c r="K51" s="141"/>
    </row>
    <row r="52" spans="1:11" s="9" customFormat="1" ht="15" customHeight="1" x14ac:dyDescent="0.25">
      <c r="A52" s="124">
        <v>1</v>
      </c>
      <c r="B52" s="59" t="s">
        <v>40</v>
      </c>
      <c r="C52" s="60"/>
      <c r="D52" s="75" t="str">
        <f>D29</f>
        <v xml:space="preserve"> </v>
      </c>
      <c r="E52" s="127" t="s">
        <v>42</v>
      </c>
      <c r="F52" s="128"/>
      <c r="G52" s="129"/>
      <c r="H52" s="62">
        <f>H29</f>
        <v>0</v>
      </c>
      <c r="I52" s="130" t="s">
        <v>45</v>
      </c>
      <c r="J52" s="62"/>
      <c r="K52" s="63" t="s">
        <v>1</v>
      </c>
    </row>
    <row r="53" spans="1:11" s="9" customFormat="1" ht="15.75" customHeight="1" x14ac:dyDescent="0.3">
      <c r="A53" s="125"/>
      <c r="B53" s="132" t="str">
        <f>B30</f>
        <v/>
      </c>
      <c r="C53" s="133"/>
      <c r="D53" s="134"/>
      <c r="E53" s="135" t="str">
        <f>E30</f>
        <v/>
      </c>
      <c r="F53" s="136"/>
      <c r="G53" s="137"/>
      <c r="H53" s="4">
        <f t="shared" ref="H53:H67" si="1">H30</f>
        <v>0</v>
      </c>
      <c r="I53" s="131"/>
      <c r="J53" s="4"/>
      <c r="K53" s="64" t="s">
        <v>46</v>
      </c>
    </row>
    <row r="54" spans="1:11" s="9" customFormat="1" ht="15" customHeight="1" x14ac:dyDescent="0.25">
      <c r="A54" s="125"/>
      <c r="B54" s="112" t="s">
        <v>41</v>
      </c>
      <c r="C54" s="116" t="str">
        <f>C31</f>
        <v/>
      </c>
      <c r="D54" s="114" t="str">
        <f>D31</f>
        <v>Elektronisch életronique</v>
      </c>
      <c r="E54" s="116">
        <f>E31</f>
        <v>4</v>
      </c>
      <c r="F54" s="116" t="s">
        <v>0</v>
      </c>
      <c r="G54" s="118">
        <f>G31</f>
        <v>4</v>
      </c>
      <c r="H54" s="4">
        <f t="shared" si="1"/>
        <v>0</v>
      </c>
      <c r="I54" s="138">
        <f>I31</f>
        <v>0</v>
      </c>
      <c r="J54" s="4"/>
      <c r="K54" s="122"/>
    </row>
    <row r="55" spans="1:11" s="9" customFormat="1" ht="15" customHeight="1" thickBot="1" x14ac:dyDescent="0.3">
      <c r="A55" s="126"/>
      <c r="B55" s="113"/>
      <c r="C55" s="117"/>
      <c r="D55" s="115"/>
      <c r="E55" s="117"/>
      <c r="F55" s="117"/>
      <c r="G55" s="119"/>
      <c r="H55" s="66">
        <f t="shared" si="1"/>
        <v>0</v>
      </c>
      <c r="I55" s="139"/>
      <c r="J55" s="66"/>
      <c r="K55" s="123"/>
    </row>
    <row r="56" spans="1:11" ht="15" customHeight="1" x14ac:dyDescent="0.25">
      <c r="A56" s="124">
        <v>2</v>
      </c>
      <c r="B56" s="59" t="s">
        <v>40</v>
      </c>
      <c r="C56" s="60"/>
      <c r="D56" s="75" t="str">
        <f>D33</f>
        <v xml:space="preserve"> </v>
      </c>
      <c r="E56" s="127" t="s">
        <v>42</v>
      </c>
      <c r="F56" s="128"/>
      <c r="G56" s="129"/>
      <c r="H56" s="62">
        <f t="shared" si="1"/>
        <v>0</v>
      </c>
      <c r="I56" s="130" t="s">
        <v>45</v>
      </c>
      <c r="J56" s="62"/>
      <c r="K56" s="63" t="s">
        <v>1</v>
      </c>
    </row>
    <row r="57" spans="1:11" ht="15.75" customHeight="1" x14ac:dyDescent="0.3">
      <c r="A57" s="125"/>
      <c r="B57" s="132" t="str">
        <f>B34</f>
        <v/>
      </c>
      <c r="C57" s="133"/>
      <c r="D57" s="134"/>
      <c r="E57" s="135" t="str">
        <f>E34</f>
        <v/>
      </c>
      <c r="F57" s="136"/>
      <c r="G57" s="137"/>
      <c r="H57" s="4">
        <f t="shared" si="1"/>
        <v>0</v>
      </c>
      <c r="I57" s="131"/>
      <c r="J57" s="4"/>
      <c r="K57" s="64" t="s">
        <v>46</v>
      </c>
    </row>
    <row r="58" spans="1:11" ht="15" customHeight="1" x14ac:dyDescent="0.25">
      <c r="A58" s="125"/>
      <c r="B58" s="112" t="s">
        <v>41</v>
      </c>
      <c r="C58" s="116" t="str">
        <f>C35</f>
        <v/>
      </c>
      <c r="D58" s="114" t="str">
        <f>D35</f>
        <v>Elektronisch életronique</v>
      </c>
      <c r="E58" s="116">
        <f>E35</f>
        <v>5</v>
      </c>
      <c r="F58" s="116" t="s">
        <v>0</v>
      </c>
      <c r="G58" s="118">
        <f>G35</f>
        <v>5</v>
      </c>
      <c r="H58" s="4">
        <f t="shared" si="1"/>
        <v>0</v>
      </c>
      <c r="I58" s="138">
        <f>I35</f>
        <v>0</v>
      </c>
      <c r="J58" s="4"/>
      <c r="K58" s="122"/>
    </row>
    <row r="59" spans="1:11" ht="15" customHeight="1" thickBot="1" x14ac:dyDescent="0.3">
      <c r="A59" s="126"/>
      <c r="B59" s="113"/>
      <c r="C59" s="117"/>
      <c r="D59" s="115"/>
      <c r="E59" s="117"/>
      <c r="F59" s="117"/>
      <c r="G59" s="119"/>
      <c r="H59" s="66">
        <f t="shared" si="1"/>
        <v>0</v>
      </c>
      <c r="I59" s="139"/>
      <c r="J59" s="66"/>
      <c r="K59" s="123"/>
    </row>
    <row r="60" spans="1:11" ht="15" customHeight="1" x14ac:dyDescent="0.25">
      <c r="A60" s="124">
        <v>3</v>
      </c>
      <c r="B60" s="59" t="s">
        <v>40</v>
      </c>
      <c r="C60" s="60"/>
      <c r="D60" s="75" t="str">
        <f>D37</f>
        <v xml:space="preserve"> </v>
      </c>
      <c r="E60" s="127" t="s">
        <v>42</v>
      </c>
      <c r="F60" s="128"/>
      <c r="G60" s="129"/>
      <c r="H60" s="62">
        <f t="shared" si="1"/>
        <v>0</v>
      </c>
      <c r="I60" s="130" t="s">
        <v>45</v>
      </c>
      <c r="J60" s="62"/>
      <c r="K60" s="63" t="s">
        <v>1</v>
      </c>
    </row>
    <row r="61" spans="1:11" ht="15.75" customHeight="1" x14ac:dyDescent="0.3">
      <c r="A61" s="125"/>
      <c r="B61" s="132" t="str">
        <f>B38</f>
        <v/>
      </c>
      <c r="C61" s="133"/>
      <c r="D61" s="134"/>
      <c r="E61" s="135" t="str">
        <f>E38</f>
        <v/>
      </c>
      <c r="F61" s="136"/>
      <c r="G61" s="137"/>
      <c r="H61" s="4">
        <f t="shared" si="1"/>
        <v>0</v>
      </c>
      <c r="I61" s="131"/>
      <c r="J61" s="4"/>
      <c r="K61" s="64" t="s">
        <v>46</v>
      </c>
    </row>
    <row r="62" spans="1:11" ht="15" customHeight="1" x14ac:dyDescent="0.25">
      <c r="A62" s="125"/>
      <c r="B62" s="112" t="s">
        <v>41</v>
      </c>
      <c r="C62" s="116" t="str">
        <f>C39</f>
        <v/>
      </c>
      <c r="D62" s="114" t="str">
        <f>D39</f>
        <v>Elektronisch életronique</v>
      </c>
      <c r="E62" s="116">
        <f>E39</f>
        <v>6</v>
      </c>
      <c r="F62" s="116" t="s">
        <v>0</v>
      </c>
      <c r="G62" s="118">
        <f>G39</f>
        <v>6</v>
      </c>
      <c r="H62" s="4">
        <f t="shared" si="1"/>
        <v>0</v>
      </c>
      <c r="I62" s="138">
        <f>I39</f>
        <v>0</v>
      </c>
      <c r="J62" s="4"/>
      <c r="K62" s="122"/>
    </row>
    <row r="63" spans="1:11" ht="15" customHeight="1" thickBot="1" x14ac:dyDescent="0.3">
      <c r="A63" s="126"/>
      <c r="B63" s="113"/>
      <c r="C63" s="117"/>
      <c r="D63" s="115"/>
      <c r="E63" s="117"/>
      <c r="F63" s="117"/>
      <c r="G63" s="119"/>
      <c r="H63" s="66">
        <f t="shared" si="1"/>
        <v>0</v>
      </c>
      <c r="I63" s="139"/>
      <c r="J63" s="66"/>
      <c r="K63" s="123"/>
    </row>
    <row r="64" spans="1:11" ht="15" customHeight="1" x14ac:dyDescent="0.25">
      <c r="A64" s="124">
        <v>4</v>
      </c>
      <c r="B64" s="59" t="s">
        <v>40</v>
      </c>
      <c r="C64" s="60"/>
      <c r="D64" s="75" t="str">
        <f>D41</f>
        <v xml:space="preserve"> </v>
      </c>
      <c r="E64" s="127" t="s">
        <v>42</v>
      </c>
      <c r="F64" s="128"/>
      <c r="G64" s="129"/>
      <c r="H64" s="62">
        <f t="shared" si="1"/>
        <v>0</v>
      </c>
      <c r="I64" s="130" t="s">
        <v>45</v>
      </c>
      <c r="J64" s="62"/>
      <c r="K64" s="63" t="s">
        <v>1</v>
      </c>
    </row>
    <row r="65" spans="1:11" ht="15.75" customHeight="1" x14ac:dyDescent="0.3">
      <c r="A65" s="125"/>
      <c r="B65" s="132" t="str">
        <f>B42</f>
        <v/>
      </c>
      <c r="C65" s="133"/>
      <c r="D65" s="134"/>
      <c r="E65" s="135" t="str">
        <f>E42</f>
        <v/>
      </c>
      <c r="F65" s="136"/>
      <c r="G65" s="137"/>
      <c r="H65" s="4">
        <f t="shared" si="1"/>
        <v>0</v>
      </c>
      <c r="I65" s="131"/>
      <c r="J65" s="4"/>
      <c r="K65" s="64" t="s">
        <v>46</v>
      </c>
    </row>
    <row r="66" spans="1:11" ht="15" customHeight="1" x14ac:dyDescent="0.25">
      <c r="A66" s="125"/>
      <c r="B66" s="112" t="s">
        <v>41</v>
      </c>
      <c r="C66" s="116" t="str">
        <f>C43</f>
        <v/>
      </c>
      <c r="D66" s="114" t="str">
        <f>D43</f>
        <v>Elektronisch életronique</v>
      </c>
      <c r="E66" s="116">
        <f>E43</f>
        <v>7</v>
      </c>
      <c r="F66" s="116" t="s">
        <v>0</v>
      </c>
      <c r="G66" s="118">
        <f>G43</f>
        <v>7</v>
      </c>
      <c r="H66" s="4">
        <f t="shared" si="1"/>
        <v>0</v>
      </c>
      <c r="I66" s="138">
        <f>I43</f>
        <v>0</v>
      </c>
      <c r="J66" s="4"/>
      <c r="K66" s="122"/>
    </row>
    <row r="67" spans="1:11" ht="15" customHeight="1" thickBot="1" x14ac:dyDescent="0.3">
      <c r="A67" s="126"/>
      <c r="B67" s="113"/>
      <c r="C67" s="117"/>
      <c r="D67" s="115"/>
      <c r="E67" s="117"/>
      <c r="F67" s="117"/>
      <c r="G67" s="119"/>
      <c r="H67" s="66">
        <f t="shared" si="1"/>
        <v>0</v>
      </c>
      <c r="I67" s="139"/>
      <c r="J67" s="66"/>
      <c r="K67" s="123"/>
    </row>
    <row r="68" spans="1:11" s="73" customFormat="1" ht="15" customHeight="1" x14ac:dyDescent="0.25">
      <c r="A68" s="120" t="s">
        <v>49</v>
      </c>
      <c r="B68" s="120"/>
      <c r="C68" s="120"/>
      <c r="D68" s="120"/>
      <c r="E68" s="120"/>
      <c r="F68" s="120"/>
      <c r="G68" s="120"/>
      <c r="H68" s="105" t="s">
        <v>2</v>
      </c>
      <c r="I68" s="106">
        <f>I45</f>
        <v>0</v>
      </c>
      <c r="K68" s="109"/>
    </row>
    <row r="69" spans="1:11" ht="12.75" customHeight="1" x14ac:dyDescent="0.25">
      <c r="A69" s="121"/>
      <c r="B69" s="121"/>
      <c r="C69" s="121"/>
      <c r="D69" s="121"/>
      <c r="E69" s="121"/>
      <c r="F69" s="121"/>
      <c r="G69" s="121"/>
      <c r="H69" s="105"/>
      <c r="I69" s="107"/>
      <c r="K69" s="110"/>
    </row>
    <row r="70" spans="1:11" ht="13.5" customHeight="1" thickBot="1" x14ac:dyDescent="0.3">
      <c r="A70" s="71" t="s">
        <v>50</v>
      </c>
      <c r="B70" s="71"/>
      <c r="C70" s="71"/>
      <c r="D70" s="72"/>
      <c r="E70" s="76">
        <f>E47</f>
        <v>0</v>
      </c>
      <c r="F70" s="77"/>
      <c r="G70" s="77"/>
      <c r="H70" s="105"/>
      <c r="I70" s="108"/>
      <c r="K70" s="111"/>
    </row>
  </sheetData>
  <sheetProtection sheet="1" objects="1" scenarios="1"/>
  <mergeCells count="198">
    <mergeCell ref="K62:K63"/>
    <mergeCell ref="A64:A67"/>
    <mergeCell ref="E64:G64"/>
    <mergeCell ref="I64:I65"/>
    <mergeCell ref="B65:D65"/>
    <mergeCell ref="E65:G65"/>
    <mergeCell ref="B66:B67"/>
    <mergeCell ref="C66:C67"/>
    <mergeCell ref="I68:I70"/>
    <mergeCell ref="K68:K70"/>
    <mergeCell ref="F66:F67"/>
    <mergeCell ref="G66:G67"/>
    <mergeCell ref="A68:G69"/>
    <mergeCell ref="H68:H70"/>
    <mergeCell ref="K66:K67"/>
    <mergeCell ref="I66:I67"/>
    <mergeCell ref="D66:D67"/>
    <mergeCell ref="E66:E67"/>
    <mergeCell ref="A60:A63"/>
    <mergeCell ref="E60:G60"/>
    <mergeCell ref="A56:A59"/>
    <mergeCell ref="B57:D57"/>
    <mergeCell ref="B58:B59"/>
    <mergeCell ref="C58:C59"/>
    <mergeCell ref="D58:D59"/>
    <mergeCell ref="I60:I61"/>
    <mergeCell ref="B61:D61"/>
    <mergeCell ref="E61:G61"/>
    <mergeCell ref="B62:B63"/>
    <mergeCell ref="C62:C63"/>
    <mergeCell ref="D62:D63"/>
    <mergeCell ref="E62:E63"/>
    <mergeCell ref="F62:F63"/>
    <mergeCell ref="G62:G63"/>
    <mergeCell ref="I62:I63"/>
    <mergeCell ref="K58:K59"/>
    <mergeCell ref="G54:G55"/>
    <mergeCell ref="I54:I55"/>
    <mergeCell ref="K54:K55"/>
    <mergeCell ref="E56:G56"/>
    <mergeCell ref="I56:I57"/>
    <mergeCell ref="E57:G57"/>
    <mergeCell ref="I58:I59"/>
    <mergeCell ref="E58:E59"/>
    <mergeCell ref="F58:F59"/>
    <mergeCell ref="G58:G59"/>
    <mergeCell ref="A52:A55"/>
    <mergeCell ref="E52:G52"/>
    <mergeCell ref="I52:I53"/>
    <mergeCell ref="B53:D53"/>
    <mergeCell ref="E53:G53"/>
    <mergeCell ref="B54:B55"/>
    <mergeCell ref="C54:C55"/>
    <mergeCell ref="D54:D55"/>
    <mergeCell ref="E54:E55"/>
    <mergeCell ref="F54:F55"/>
    <mergeCell ref="B49:F49"/>
    <mergeCell ref="G49:H49"/>
    <mergeCell ref="A50:B50"/>
    <mergeCell ref="C50:F50"/>
    <mergeCell ref="H50:I50"/>
    <mergeCell ref="A51:B51"/>
    <mergeCell ref="C51:D51"/>
    <mergeCell ref="E51:G51"/>
    <mergeCell ref="I51:K51"/>
    <mergeCell ref="A41:A44"/>
    <mergeCell ref="B42:D42"/>
    <mergeCell ref="B43:B44"/>
    <mergeCell ref="C43:C44"/>
    <mergeCell ref="A45:G46"/>
    <mergeCell ref="H45:H47"/>
    <mergeCell ref="I45:I47"/>
    <mergeCell ref="K45:K47"/>
    <mergeCell ref="A48:J48"/>
    <mergeCell ref="K43:K44"/>
    <mergeCell ref="E41:G41"/>
    <mergeCell ref="I41:I42"/>
    <mergeCell ref="E42:G42"/>
    <mergeCell ref="F39:F40"/>
    <mergeCell ref="D43:D44"/>
    <mergeCell ref="E43:E44"/>
    <mergeCell ref="F43:F44"/>
    <mergeCell ref="G43:G44"/>
    <mergeCell ref="I43:I44"/>
    <mergeCell ref="I37:I38"/>
    <mergeCell ref="B38:D38"/>
    <mergeCell ref="E38:G38"/>
    <mergeCell ref="K35:K36"/>
    <mergeCell ref="I35:I36"/>
    <mergeCell ref="D35:D36"/>
    <mergeCell ref="E35:E36"/>
    <mergeCell ref="A37:A40"/>
    <mergeCell ref="E37:G37"/>
    <mergeCell ref="B39:B40"/>
    <mergeCell ref="C39:C40"/>
    <mergeCell ref="D39:D40"/>
    <mergeCell ref="E39:E40"/>
    <mergeCell ref="G39:G40"/>
    <mergeCell ref="I39:I40"/>
    <mergeCell ref="K39:K40"/>
    <mergeCell ref="K31:K32"/>
    <mergeCell ref="A33:A36"/>
    <mergeCell ref="E33:G33"/>
    <mergeCell ref="I33:I34"/>
    <mergeCell ref="B34:D34"/>
    <mergeCell ref="E34:G34"/>
    <mergeCell ref="B35:B36"/>
    <mergeCell ref="C35:C36"/>
    <mergeCell ref="F35:F36"/>
    <mergeCell ref="G35:G36"/>
    <mergeCell ref="A29:A32"/>
    <mergeCell ref="E29:G29"/>
    <mergeCell ref="I29:I30"/>
    <mergeCell ref="B30:D30"/>
    <mergeCell ref="E30:G30"/>
    <mergeCell ref="B31:B32"/>
    <mergeCell ref="C31:C32"/>
    <mergeCell ref="D31:D32"/>
    <mergeCell ref="E31:E32"/>
    <mergeCell ref="F31:F32"/>
    <mergeCell ref="G31:G32"/>
    <mergeCell ref="I31:I32"/>
    <mergeCell ref="A25:J25"/>
    <mergeCell ref="B26:F26"/>
    <mergeCell ref="G26:H26"/>
    <mergeCell ref="A27:B27"/>
    <mergeCell ref="C27:F27"/>
    <mergeCell ref="H27:I27"/>
    <mergeCell ref="A28:B28"/>
    <mergeCell ref="C28:D28"/>
    <mergeCell ref="E28:G28"/>
    <mergeCell ref="I28:K28"/>
    <mergeCell ref="A17:A20"/>
    <mergeCell ref="B18:D18"/>
    <mergeCell ref="B19:B20"/>
    <mergeCell ref="C19:C20"/>
    <mergeCell ref="A21:G22"/>
    <mergeCell ref="H21:H23"/>
    <mergeCell ref="I21:I23"/>
    <mergeCell ref="K21:K23"/>
    <mergeCell ref="E23:G23"/>
    <mergeCell ref="K19:K20"/>
    <mergeCell ref="K15:K16"/>
    <mergeCell ref="E17:G17"/>
    <mergeCell ref="I17:I18"/>
    <mergeCell ref="E18:G18"/>
    <mergeCell ref="D19:D20"/>
    <mergeCell ref="E19:E20"/>
    <mergeCell ref="F19:F20"/>
    <mergeCell ref="G19:G20"/>
    <mergeCell ref="I19:I20"/>
    <mergeCell ref="A13:A16"/>
    <mergeCell ref="E13:G13"/>
    <mergeCell ref="A9:A12"/>
    <mergeCell ref="B10:D10"/>
    <mergeCell ref="B11:B12"/>
    <mergeCell ref="C11:C12"/>
    <mergeCell ref="D11:D12"/>
    <mergeCell ref="I13:I14"/>
    <mergeCell ref="B14:D14"/>
    <mergeCell ref="E14:G14"/>
    <mergeCell ref="B15:B16"/>
    <mergeCell ref="C15:C16"/>
    <mergeCell ref="D15:D16"/>
    <mergeCell ref="E15:E16"/>
    <mergeCell ref="F15:F16"/>
    <mergeCell ref="G15:G16"/>
    <mergeCell ref="I15:I16"/>
    <mergeCell ref="K11:K12"/>
    <mergeCell ref="G7:G8"/>
    <mergeCell ref="I7:I8"/>
    <mergeCell ref="K7:K8"/>
    <mergeCell ref="E9:G9"/>
    <mergeCell ref="I9:I10"/>
    <mergeCell ref="E10:G10"/>
    <mergeCell ref="I11:I12"/>
    <mergeCell ref="E11:E12"/>
    <mergeCell ref="F11:F12"/>
    <mergeCell ref="G11:G12"/>
    <mergeCell ref="A5:A8"/>
    <mergeCell ref="E5:G5"/>
    <mergeCell ref="I5:I6"/>
    <mergeCell ref="B6:D6"/>
    <mergeCell ref="E6:G6"/>
    <mergeCell ref="B7:B8"/>
    <mergeCell ref="C7:C8"/>
    <mergeCell ref="D7:D8"/>
    <mergeCell ref="E7:E8"/>
    <mergeCell ref="F7:F8"/>
    <mergeCell ref="B2:F2"/>
    <mergeCell ref="G2:H2"/>
    <mergeCell ref="A3:B3"/>
    <mergeCell ref="C3:F3"/>
    <mergeCell ref="H3:I3"/>
    <mergeCell ref="A4:B4"/>
    <mergeCell ref="C4:D4"/>
    <mergeCell ref="E4:G4"/>
    <mergeCell ref="I4:K4"/>
  </mergeCells>
  <phoneticPr fontId="0" type="noConversion"/>
  <conditionalFormatting sqref="I15 I11 I7 I39 I35 I31 B42:G42 C27:F27 B26:F26 K26 C31:C32 C35:C36 C39:C40 C43:C44 B38:G38 I19 I43 H29:H44 I28 B30:G30 B34:G34 B2:F2 C3:F3 C4:G4 J3 I2 B6:G6 C7:C8 C11:C12 B10:G10 C15:C16 B14:G14 B18:G18 C19:C20 C28:G28 I26 H27 I45:I47">
    <cfRule type="cellIs" dxfId="29" priority="49" operator="equal">
      <formula>0</formula>
    </cfRule>
  </conditionalFormatting>
  <conditionalFormatting sqref="H5:H20">
    <cfRule type="cellIs" dxfId="28" priority="48" stopIfTrue="1" operator="lessThanOrEqual">
      <formula>0</formula>
    </cfRule>
  </conditionalFormatting>
  <conditionalFormatting sqref="H3:I3 K3 I4:K4">
    <cfRule type="cellIs" dxfId="27" priority="47" stopIfTrue="1" operator="equal">
      <formula>0</formula>
    </cfRule>
  </conditionalFormatting>
  <conditionalFormatting sqref="I7:I8">
    <cfRule type="cellIs" dxfId="26" priority="42" stopIfTrue="1" operator="equal">
      <formula>0</formula>
    </cfRule>
  </conditionalFormatting>
  <conditionalFormatting sqref="I19:I20">
    <cfRule type="cellIs" dxfId="25" priority="41" stopIfTrue="1" operator="equal">
      <formula>0</formula>
    </cfRule>
  </conditionalFormatting>
  <conditionalFormatting sqref="I21:I23 I15:I16 I11:I12">
    <cfRule type="cellIs" dxfId="24" priority="40" stopIfTrue="1" operator="equal">
      <formula>0</formula>
    </cfRule>
  </conditionalFormatting>
  <conditionalFormatting sqref="J27">
    <cfRule type="cellIs" dxfId="23" priority="35" operator="equal">
      <formula>0</formula>
    </cfRule>
  </conditionalFormatting>
  <conditionalFormatting sqref="I62 I58 I54 B65:G65 C50:F50 B49:F49 K49 C54:C55 C58:C59 C62:C63 C66:C67 B61:G61 I66 H52:H67 I51 B53:G53 B57:G57 C51:G51 I49 H50 I68:I70">
    <cfRule type="cellIs" dxfId="22" priority="34" operator="equal">
      <formula>0</formula>
    </cfRule>
  </conditionalFormatting>
  <conditionalFormatting sqref="J50">
    <cfRule type="cellIs" dxfId="21" priority="29" operator="equal">
      <formula>0</formula>
    </cfRule>
  </conditionalFormatting>
  <conditionalFormatting sqref="I7:I8 I11:I12 I15:I16 I19:I23 I31:I32 I35:I36 I39:I40 I43:I47 H29:H44 H52:H67 I54:I55 I58:I59 I62:I63 I66:I70">
    <cfRule type="cellIs" dxfId="20" priority="28" stopIfTrue="1" operator="equal">
      <formula>0</formula>
    </cfRule>
  </conditionalFormatting>
  <conditionalFormatting sqref="E47">
    <cfRule type="cellIs" dxfId="19" priority="27" stopIfTrue="1" operator="equal">
      <formula>0</formula>
    </cfRule>
  </conditionalFormatting>
  <conditionalFormatting sqref="K27 K50">
    <cfRule type="cellIs" dxfId="18" priority="26" stopIfTrue="1" operator="equal">
      <formula>0</formula>
    </cfRule>
  </conditionalFormatting>
  <conditionalFormatting sqref="E70">
    <cfRule type="cellIs" dxfId="17" priority="25" stopIfTrue="1" operator="equal">
      <formula>0</formula>
    </cfRule>
  </conditionalFormatting>
  <conditionalFormatting sqref="D64 D60 D56 D52 D41 D37 D33 D29 D17 D13 D9 D5">
    <cfRule type="cellIs" dxfId="16" priority="10" stopIfTrue="1" operator="equal">
      <formula>0</formula>
    </cfRule>
  </conditionalFormatting>
  <conditionalFormatting sqref="E7:E8 G7:G8 E11:E12 G11:G12 E15:E16 G15:G16 E19:E20 G19:G20 E31:E32 G31:G32 E35:E36 G35:G36 E39:E40 G39:G40 E43:E44 G43:G44 E54:E55 G54:G55 E58:E59 G58:G59 E62:E63 G62:G63 E66:E67 G66:G67">
    <cfRule type="cellIs" dxfId="15" priority="64" stopIfTrue="1" operator="between">
      <formula>4</formula>
      <formula>63</formula>
    </cfRule>
  </conditionalFormatting>
  <pageMargins left="0.70866141732283472" right="7.874015748031496E-2" top="3.937007874015748E-2" bottom="7.874015748031496E-2" header="0.31496062992125984" footer="0.31496062992125984"/>
  <pageSetup paperSize="9" orientation="portrait" r:id="rId1"/>
  <ignoredErrors>
    <ignoredError sqref="E70 E4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 macro="[0]!Startseite">
                <anchor moveWithCells="1" sizeWithCells="1">
                  <from>
                    <xdr:col>11</xdr:col>
                    <xdr:colOff>175260</xdr:colOff>
                    <xdr:row>0</xdr:row>
                    <xdr:rowOff>121920</xdr:rowOff>
                  </from>
                  <to>
                    <xdr:col>12</xdr:col>
                    <xdr:colOff>419100</xdr:colOff>
                    <xdr:row>0</xdr:row>
                    <xdr:rowOff>502920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N70"/>
  <sheetViews>
    <sheetView zoomScaleNormal="100" workbookViewId="0">
      <selection activeCell="N14" sqref="N14"/>
    </sheetView>
  </sheetViews>
  <sheetFormatPr baseColWidth="10" defaultColWidth="11.44140625" defaultRowHeight="13.2" x14ac:dyDescent="0.25"/>
  <cols>
    <col min="1" max="1" width="7.5546875" style="5" customWidth="1"/>
    <col min="2" max="2" width="7.44140625" style="5" customWidth="1"/>
    <col min="3" max="3" width="6.5546875" style="5" customWidth="1"/>
    <col min="4" max="4" width="14.109375" style="5" customWidth="1"/>
    <col min="5" max="5" width="11" style="5" bestFit="1" customWidth="1"/>
    <col min="6" max="6" width="1.5546875" style="5" bestFit="1" customWidth="1"/>
    <col min="7" max="7" width="9.88671875" style="5" customWidth="1"/>
    <col min="8" max="8" width="6.6640625" style="5" customWidth="1"/>
    <col min="9" max="9" width="11.6640625" style="5" customWidth="1"/>
    <col min="10" max="10" width="6.6640625" style="5" customWidth="1"/>
    <col min="11" max="11" width="11.6640625" style="5" customWidth="1"/>
    <col min="12" max="16384" width="11.44140625" style="5"/>
  </cols>
  <sheetData>
    <row r="1" spans="1:14" ht="56.25" customHeight="1" x14ac:dyDescent="0.25">
      <c r="C1" s="7"/>
      <c r="D1" s="7"/>
      <c r="E1" s="7"/>
      <c r="F1" s="7"/>
      <c r="G1" s="7"/>
      <c r="H1" s="7"/>
      <c r="I1" s="7"/>
      <c r="J1" s="7"/>
      <c r="K1" s="67" t="s">
        <v>47</v>
      </c>
    </row>
    <row r="2" spans="1:14" s="8" customFormat="1" ht="24.9" customHeight="1" x14ac:dyDescent="0.25">
      <c r="A2" s="55" t="s">
        <v>36</v>
      </c>
      <c r="B2" s="142">
        <f>Start!C23</f>
        <v>0</v>
      </c>
      <c r="C2" s="142"/>
      <c r="D2" s="142"/>
      <c r="E2" s="142"/>
      <c r="F2" s="143"/>
      <c r="G2" s="144" t="s">
        <v>38</v>
      </c>
      <c r="H2" s="145"/>
      <c r="I2" s="2">
        <f>Start!C24</f>
        <v>0</v>
      </c>
      <c r="J2" s="54" t="s">
        <v>35</v>
      </c>
      <c r="K2" s="3">
        <v>3</v>
      </c>
    </row>
    <row r="3" spans="1:14" s="8" customFormat="1" ht="24.9" customHeight="1" x14ac:dyDescent="0.25">
      <c r="A3" s="144" t="s">
        <v>37</v>
      </c>
      <c r="B3" s="146"/>
      <c r="C3" s="147">
        <f>Start!C27</f>
        <v>0</v>
      </c>
      <c r="D3" s="147"/>
      <c r="E3" s="147"/>
      <c r="F3" s="147"/>
      <c r="G3" s="56" t="s">
        <v>44</v>
      </c>
      <c r="H3" s="159">
        <f>Start!C30</f>
        <v>0</v>
      </c>
      <c r="I3" s="159"/>
      <c r="J3" s="57" t="s">
        <v>43</v>
      </c>
      <c r="K3" s="17">
        <f>Start!F23</f>
        <v>0</v>
      </c>
    </row>
    <row r="4" spans="1:14" s="8" customFormat="1" ht="24.9" customHeight="1" thickBot="1" x14ac:dyDescent="0.3">
      <c r="A4" s="157" t="s">
        <v>39</v>
      </c>
      <c r="B4" s="158"/>
      <c r="C4" s="162">
        <f>Start!C28</f>
        <v>0</v>
      </c>
      <c r="D4" s="162"/>
      <c r="E4" s="163">
        <f>Start!C29</f>
        <v>0</v>
      </c>
      <c r="F4" s="163"/>
      <c r="G4" s="164"/>
      <c r="H4" s="58" t="s">
        <v>4</v>
      </c>
      <c r="I4" s="160">
        <f>Start!C31</f>
        <v>0</v>
      </c>
      <c r="J4" s="160"/>
      <c r="K4" s="161"/>
    </row>
    <row r="5" spans="1:14" s="9" customFormat="1" ht="15" customHeight="1" x14ac:dyDescent="0.25">
      <c r="A5" s="124">
        <v>1</v>
      </c>
      <c r="B5" s="59" t="s">
        <v>40</v>
      </c>
      <c r="C5" s="60"/>
      <c r="D5" s="75" t="str">
        <f>IF(Start!O14="x","ausgewechselt", " ")</f>
        <v xml:space="preserve"> </v>
      </c>
      <c r="E5" s="127" t="s">
        <v>42</v>
      </c>
      <c r="F5" s="128"/>
      <c r="G5" s="129"/>
      <c r="H5" s="61"/>
      <c r="I5" s="130" t="s">
        <v>45</v>
      </c>
      <c r="J5" s="62"/>
      <c r="K5" s="63" t="s">
        <v>1</v>
      </c>
    </row>
    <row r="6" spans="1:14" s="9" customFormat="1" ht="15.75" customHeight="1" x14ac:dyDescent="0.3">
      <c r="A6" s="125"/>
      <c r="B6" s="132" t="str">
        <f>Start!L14</f>
        <v/>
      </c>
      <c r="C6" s="133"/>
      <c r="D6" s="134"/>
      <c r="E6" s="135" t="str">
        <f>Start!N14</f>
        <v/>
      </c>
      <c r="F6" s="136"/>
      <c r="G6" s="137"/>
      <c r="H6" s="1"/>
      <c r="I6" s="131"/>
      <c r="J6" s="4"/>
      <c r="K6" s="64" t="s">
        <v>46</v>
      </c>
    </row>
    <row r="7" spans="1:14" s="9" customFormat="1" ht="15" customHeight="1" x14ac:dyDescent="0.25">
      <c r="A7" s="125"/>
      <c r="B7" s="112" t="s">
        <v>41</v>
      </c>
      <c r="C7" s="165" t="str">
        <f>Start!M14</f>
        <v/>
      </c>
      <c r="D7" s="114" t="str">
        <f>IF(Start!J25="x","Karton Nr. Carton-no","Elektronisch életronique")</f>
        <v>Elektronisch életronique</v>
      </c>
      <c r="E7" s="116">
        <f>IF(Start!J25="x",(Start!J28+64),Start!J30+8)</f>
        <v>8</v>
      </c>
      <c r="F7" s="116" t="s">
        <v>0</v>
      </c>
      <c r="G7" s="118">
        <f>IF(Start!J25="x",'3. Runde'!E7:E8+7,E7)</f>
        <v>8</v>
      </c>
      <c r="H7" s="1"/>
      <c r="I7" s="167">
        <f>SUM(H5:H8)</f>
        <v>0</v>
      </c>
      <c r="J7" s="4"/>
      <c r="K7" s="122"/>
    </row>
    <row r="8" spans="1:14" s="9" customFormat="1" ht="15" customHeight="1" thickBot="1" x14ac:dyDescent="0.3">
      <c r="A8" s="126"/>
      <c r="B8" s="113"/>
      <c r="C8" s="166"/>
      <c r="D8" s="115"/>
      <c r="E8" s="117"/>
      <c r="F8" s="117"/>
      <c r="G8" s="119"/>
      <c r="H8" s="65"/>
      <c r="I8" s="139"/>
      <c r="J8" s="66"/>
      <c r="K8" s="123"/>
    </row>
    <row r="9" spans="1:14" ht="15" customHeight="1" x14ac:dyDescent="0.25">
      <c r="A9" s="124">
        <v>2</v>
      </c>
      <c r="B9" s="59" t="s">
        <v>40</v>
      </c>
      <c r="C9" s="60"/>
      <c r="D9" s="75" t="str">
        <f>IF(Start!O15="x","ausgewechselt"," ")</f>
        <v xml:space="preserve"> </v>
      </c>
      <c r="E9" s="127" t="s">
        <v>42</v>
      </c>
      <c r="F9" s="128"/>
      <c r="G9" s="129"/>
      <c r="H9" s="61"/>
      <c r="I9" s="130" t="s">
        <v>45</v>
      </c>
      <c r="J9" s="62"/>
      <c r="K9" s="63" t="s">
        <v>1</v>
      </c>
    </row>
    <row r="10" spans="1:14" ht="15.75" customHeight="1" x14ac:dyDescent="0.3">
      <c r="A10" s="125"/>
      <c r="B10" s="132" t="str">
        <f>Start!L15</f>
        <v/>
      </c>
      <c r="C10" s="133"/>
      <c r="D10" s="134"/>
      <c r="E10" s="135" t="str">
        <f>Start!N15</f>
        <v/>
      </c>
      <c r="F10" s="136"/>
      <c r="G10" s="137"/>
      <c r="H10" s="1"/>
      <c r="I10" s="131"/>
      <c r="J10" s="4"/>
      <c r="K10" s="64" t="s">
        <v>46</v>
      </c>
    </row>
    <row r="11" spans="1:14" ht="15" customHeight="1" x14ac:dyDescent="0.25">
      <c r="A11" s="125"/>
      <c r="B11" s="112" t="s">
        <v>41</v>
      </c>
      <c r="C11" s="116" t="str">
        <f>Start!M15</f>
        <v/>
      </c>
      <c r="D11" s="114" t="str">
        <f>IF(Start!J25="x","Karton Nr. Carton-no","Elektronisch életronique")</f>
        <v>Elektronisch életronique</v>
      </c>
      <c r="E11" s="116">
        <f>G7+1</f>
        <v>9</v>
      </c>
      <c r="F11" s="116" t="s">
        <v>0</v>
      </c>
      <c r="G11" s="118">
        <f>IF(Start!J25="x",'3. Runde'!E11:E12+7,E11)</f>
        <v>9</v>
      </c>
      <c r="H11" s="1"/>
      <c r="I11" s="138">
        <f>SUM(H9:H12)</f>
        <v>0</v>
      </c>
      <c r="J11" s="4"/>
      <c r="K11" s="122"/>
    </row>
    <row r="12" spans="1:14" ht="15" customHeight="1" thickBot="1" x14ac:dyDescent="0.3">
      <c r="A12" s="126"/>
      <c r="B12" s="113"/>
      <c r="C12" s="117"/>
      <c r="D12" s="115"/>
      <c r="E12" s="117"/>
      <c r="F12" s="117"/>
      <c r="G12" s="119"/>
      <c r="H12" s="65"/>
      <c r="I12" s="139"/>
      <c r="J12" s="66"/>
      <c r="K12" s="123"/>
    </row>
    <row r="13" spans="1:14" ht="15" customHeight="1" x14ac:dyDescent="0.25">
      <c r="A13" s="124">
        <v>3</v>
      </c>
      <c r="B13" s="59" t="s">
        <v>40</v>
      </c>
      <c r="C13" s="60"/>
      <c r="D13" s="75" t="str">
        <f>IF(Start!O16="x","ausgewechselt", " ")</f>
        <v xml:space="preserve"> </v>
      </c>
      <c r="E13" s="127" t="s">
        <v>42</v>
      </c>
      <c r="F13" s="128"/>
      <c r="G13" s="129"/>
      <c r="H13" s="61"/>
      <c r="I13" s="130" t="s">
        <v>45</v>
      </c>
      <c r="J13" s="62"/>
      <c r="K13" s="63" t="s">
        <v>1</v>
      </c>
    </row>
    <row r="14" spans="1:14" ht="15.75" customHeight="1" x14ac:dyDescent="0.3">
      <c r="A14" s="125"/>
      <c r="B14" s="132" t="str">
        <f>Start!L16</f>
        <v/>
      </c>
      <c r="C14" s="133"/>
      <c r="D14" s="134"/>
      <c r="E14" s="135" t="str">
        <f>Start!N16</f>
        <v/>
      </c>
      <c r="F14" s="136"/>
      <c r="G14" s="137"/>
      <c r="H14" s="1"/>
      <c r="I14" s="131"/>
      <c r="J14" s="4"/>
      <c r="K14" s="64" t="s">
        <v>46</v>
      </c>
    </row>
    <row r="15" spans="1:14" ht="15" customHeight="1" x14ac:dyDescent="0.25">
      <c r="A15" s="125"/>
      <c r="B15" s="112" t="s">
        <v>41</v>
      </c>
      <c r="C15" s="116" t="str">
        <f>Start!M16</f>
        <v/>
      </c>
      <c r="D15" s="114" t="str">
        <f>IF(Start!J25="x","Karton Nr. Carton-no","Elektronisch életronique")</f>
        <v>Elektronisch életronique</v>
      </c>
      <c r="E15" s="116">
        <f>G11+1</f>
        <v>10</v>
      </c>
      <c r="F15" s="116" t="s">
        <v>0</v>
      </c>
      <c r="G15" s="118">
        <f>IF(Start!J25="x",'3. Runde'!E15:E16+7,E15)</f>
        <v>10</v>
      </c>
      <c r="H15" s="1"/>
      <c r="I15" s="138">
        <f>SUM(H13:H16)</f>
        <v>0</v>
      </c>
      <c r="J15" s="4"/>
      <c r="K15" s="122"/>
    </row>
    <row r="16" spans="1:14" ht="15" customHeight="1" thickBot="1" x14ac:dyDescent="0.35">
      <c r="A16" s="126"/>
      <c r="B16" s="113"/>
      <c r="C16" s="117"/>
      <c r="D16" s="115"/>
      <c r="E16" s="117"/>
      <c r="F16" s="117"/>
      <c r="G16" s="119"/>
      <c r="H16" s="65"/>
      <c r="I16" s="139"/>
      <c r="J16" s="66"/>
      <c r="K16" s="123"/>
      <c r="N16" s="68"/>
    </row>
    <row r="17" spans="1:11" ht="15" customHeight="1" x14ac:dyDescent="0.25">
      <c r="A17" s="124">
        <v>4</v>
      </c>
      <c r="B17" s="59" t="s">
        <v>40</v>
      </c>
      <c r="C17" s="60"/>
      <c r="D17" s="75" t="str">
        <f>IF(Start!O17="x","ausgewechselt", " ")</f>
        <v xml:space="preserve"> </v>
      </c>
      <c r="E17" s="127" t="s">
        <v>42</v>
      </c>
      <c r="F17" s="128"/>
      <c r="G17" s="129"/>
      <c r="H17" s="61"/>
      <c r="I17" s="130" t="s">
        <v>45</v>
      </c>
      <c r="J17" s="62"/>
      <c r="K17" s="63" t="s">
        <v>1</v>
      </c>
    </row>
    <row r="18" spans="1:11" ht="15.75" customHeight="1" x14ac:dyDescent="0.3">
      <c r="A18" s="125"/>
      <c r="B18" s="132" t="str">
        <f>Start!L17</f>
        <v/>
      </c>
      <c r="C18" s="133"/>
      <c r="D18" s="134"/>
      <c r="E18" s="135" t="str">
        <f>Start!N17</f>
        <v/>
      </c>
      <c r="F18" s="136"/>
      <c r="G18" s="137"/>
      <c r="H18" s="1"/>
      <c r="I18" s="131"/>
      <c r="J18" s="4"/>
      <c r="K18" s="64" t="s">
        <v>46</v>
      </c>
    </row>
    <row r="19" spans="1:11" ht="15" customHeight="1" x14ac:dyDescent="0.25">
      <c r="A19" s="125"/>
      <c r="B19" s="112" t="s">
        <v>41</v>
      </c>
      <c r="C19" s="116" t="str">
        <f>Start!M17</f>
        <v/>
      </c>
      <c r="D19" s="114" t="str">
        <f>IF(Start!J25="x","Karton Nr. Carton-no","Elektronisch életronique")</f>
        <v>Elektronisch életronique</v>
      </c>
      <c r="E19" s="116">
        <f>G15+1</f>
        <v>11</v>
      </c>
      <c r="F19" s="116" t="s">
        <v>0</v>
      </c>
      <c r="G19" s="118">
        <f>IF(Start!J25="x",'3. Runde'!E19:E20+7,E19)</f>
        <v>11</v>
      </c>
      <c r="H19" s="1"/>
      <c r="I19" s="138">
        <f>SUM(H17:H20)</f>
        <v>0</v>
      </c>
      <c r="J19" s="4"/>
      <c r="K19" s="122"/>
    </row>
    <row r="20" spans="1:11" ht="15" customHeight="1" thickBot="1" x14ac:dyDescent="0.3">
      <c r="A20" s="126"/>
      <c r="B20" s="113"/>
      <c r="C20" s="117"/>
      <c r="D20" s="115"/>
      <c r="E20" s="117"/>
      <c r="F20" s="117"/>
      <c r="G20" s="119"/>
      <c r="H20" s="65"/>
      <c r="I20" s="139"/>
      <c r="J20" s="66"/>
      <c r="K20" s="123"/>
    </row>
    <row r="21" spans="1:11" ht="15" customHeight="1" x14ac:dyDescent="0.25">
      <c r="A21" s="120" t="s">
        <v>49</v>
      </c>
      <c r="B21" s="120"/>
      <c r="C21" s="120"/>
      <c r="D21" s="120"/>
      <c r="E21" s="120"/>
      <c r="F21" s="120"/>
      <c r="G21" s="120"/>
      <c r="H21" s="105" t="s">
        <v>2</v>
      </c>
      <c r="I21" s="106">
        <f>SUM(I7+I11+I15+I19)</f>
        <v>0</v>
      </c>
      <c r="K21" s="109"/>
    </row>
    <row r="22" spans="1:11" ht="12.75" customHeight="1" x14ac:dyDescent="0.25">
      <c r="A22" s="121"/>
      <c r="B22" s="121"/>
      <c r="C22" s="121"/>
      <c r="D22" s="121"/>
      <c r="E22" s="121"/>
      <c r="F22" s="121"/>
      <c r="G22" s="121"/>
      <c r="H22" s="105"/>
      <c r="I22" s="107"/>
      <c r="K22" s="110"/>
    </row>
    <row r="23" spans="1:11" ht="13.5" customHeight="1" thickBot="1" x14ac:dyDescent="0.3">
      <c r="A23" s="71" t="s">
        <v>50</v>
      </c>
      <c r="B23" s="71"/>
      <c r="C23" s="71"/>
      <c r="D23" s="72"/>
      <c r="E23" s="156"/>
      <c r="F23" s="156"/>
      <c r="G23" s="156"/>
      <c r="H23" s="105"/>
      <c r="I23" s="108"/>
      <c r="K23" s="111"/>
    </row>
    <row r="24" spans="1:11" ht="11.1" customHeight="1" x14ac:dyDescent="0.25">
      <c r="A24" s="10"/>
    </row>
    <row r="25" spans="1:11" ht="56.25" customHeight="1" x14ac:dyDescent="0.25">
      <c r="A25" s="154" t="s">
        <v>48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67" t="s">
        <v>47</v>
      </c>
    </row>
    <row r="26" spans="1:11" s="8" customFormat="1" ht="24.9" customHeight="1" x14ac:dyDescent="0.25">
      <c r="A26" s="55" t="s">
        <v>36</v>
      </c>
      <c r="B26" s="142">
        <f>B2</f>
        <v>0</v>
      </c>
      <c r="C26" s="142"/>
      <c r="D26" s="142"/>
      <c r="E26" s="142"/>
      <c r="F26" s="143"/>
      <c r="G26" s="144" t="s">
        <v>38</v>
      </c>
      <c r="H26" s="145"/>
      <c r="I26" s="2">
        <f>I2</f>
        <v>0</v>
      </c>
      <c r="J26" s="54" t="s">
        <v>35</v>
      </c>
      <c r="K26" s="3">
        <f>K2</f>
        <v>3</v>
      </c>
    </row>
    <row r="27" spans="1:11" s="8" customFormat="1" ht="24.9" customHeight="1" x14ac:dyDescent="0.25">
      <c r="A27" s="144" t="s">
        <v>37</v>
      </c>
      <c r="B27" s="146"/>
      <c r="C27" s="147">
        <f>C3</f>
        <v>0</v>
      </c>
      <c r="D27" s="147"/>
      <c r="E27" s="147"/>
      <c r="F27" s="147"/>
      <c r="G27" s="6" t="s">
        <v>44</v>
      </c>
      <c r="H27" s="148">
        <f>H3</f>
        <v>0</v>
      </c>
      <c r="I27" s="148"/>
      <c r="J27" s="57" t="s">
        <v>43</v>
      </c>
      <c r="K27" s="17">
        <f>K3</f>
        <v>0</v>
      </c>
    </row>
    <row r="28" spans="1:11" s="8" customFormat="1" ht="24.9" customHeight="1" thickBot="1" x14ac:dyDescent="0.3">
      <c r="A28" s="149" t="s">
        <v>39</v>
      </c>
      <c r="B28" s="150"/>
      <c r="C28" s="151">
        <f>C4</f>
        <v>0</v>
      </c>
      <c r="D28" s="151"/>
      <c r="E28" s="152">
        <f>E4</f>
        <v>0</v>
      </c>
      <c r="F28" s="152"/>
      <c r="G28" s="153"/>
      <c r="H28" s="70" t="str">
        <f>H4</f>
        <v>E-Mail:</v>
      </c>
      <c r="I28" s="140">
        <f>I4</f>
        <v>0</v>
      </c>
      <c r="J28" s="140"/>
      <c r="K28" s="141"/>
    </row>
    <row r="29" spans="1:11" s="9" customFormat="1" ht="15" customHeight="1" x14ac:dyDescent="0.25">
      <c r="A29" s="124">
        <v>1</v>
      </c>
      <c r="B29" s="59" t="s">
        <v>40</v>
      </c>
      <c r="C29" s="60"/>
      <c r="D29" s="75" t="str">
        <f>D5</f>
        <v xml:space="preserve"> </v>
      </c>
      <c r="E29" s="127" t="s">
        <v>42</v>
      </c>
      <c r="F29" s="128"/>
      <c r="G29" s="129"/>
      <c r="H29" s="62">
        <f>H5</f>
        <v>0</v>
      </c>
      <c r="I29" s="130" t="s">
        <v>45</v>
      </c>
      <c r="J29" s="62"/>
      <c r="K29" s="63" t="s">
        <v>1</v>
      </c>
    </row>
    <row r="30" spans="1:11" s="9" customFormat="1" ht="15.75" customHeight="1" x14ac:dyDescent="0.3">
      <c r="A30" s="125"/>
      <c r="B30" s="132" t="str">
        <f>B6</f>
        <v/>
      </c>
      <c r="C30" s="133"/>
      <c r="D30" s="134"/>
      <c r="E30" s="135" t="str">
        <f>E6</f>
        <v/>
      </c>
      <c r="F30" s="136"/>
      <c r="G30" s="137"/>
      <c r="H30" s="4">
        <f t="shared" ref="H30:H44" si="0">H6</f>
        <v>0</v>
      </c>
      <c r="I30" s="131"/>
      <c r="J30" s="4"/>
      <c r="K30" s="64" t="s">
        <v>46</v>
      </c>
    </row>
    <row r="31" spans="1:11" s="9" customFormat="1" ht="15" customHeight="1" x14ac:dyDescent="0.25">
      <c r="A31" s="125"/>
      <c r="B31" s="112" t="s">
        <v>41</v>
      </c>
      <c r="C31" s="116" t="str">
        <f>C7</f>
        <v/>
      </c>
      <c r="D31" s="114" t="str">
        <f>D7</f>
        <v>Elektronisch életronique</v>
      </c>
      <c r="E31" s="116">
        <f>E7</f>
        <v>8</v>
      </c>
      <c r="F31" s="116" t="s">
        <v>0</v>
      </c>
      <c r="G31" s="118">
        <f>G7</f>
        <v>8</v>
      </c>
      <c r="H31" s="4">
        <f t="shared" si="0"/>
        <v>0</v>
      </c>
      <c r="I31" s="138">
        <f>I7</f>
        <v>0</v>
      </c>
      <c r="J31" s="4"/>
      <c r="K31" s="122"/>
    </row>
    <row r="32" spans="1:11" s="9" customFormat="1" ht="15" customHeight="1" thickBot="1" x14ac:dyDescent="0.3">
      <c r="A32" s="126"/>
      <c r="B32" s="113"/>
      <c r="C32" s="117"/>
      <c r="D32" s="115"/>
      <c r="E32" s="117"/>
      <c r="F32" s="117"/>
      <c r="G32" s="119"/>
      <c r="H32" s="66">
        <f t="shared" si="0"/>
        <v>0</v>
      </c>
      <c r="I32" s="139"/>
      <c r="J32" s="66"/>
      <c r="K32" s="123"/>
    </row>
    <row r="33" spans="1:11" ht="15" customHeight="1" x14ac:dyDescent="0.25">
      <c r="A33" s="124">
        <v>2</v>
      </c>
      <c r="B33" s="59" t="s">
        <v>40</v>
      </c>
      <c r="C33" s="60"/>
      <c r="D33" s="75" t="str">
        <f>D9</f>
        <v xml:space="preserve"> </v>
      </c>
      <c r="E33" s="127" t="s">
        <v>42</v>
      </c>
      <c r="F33" s="128"/>
      <c r="G33" s="129"/>
      <c r="H33" s="62">
        <f t="shared" si="0"/>
        <v>0</v>
      </c>
      <c r="I33" s="130" t="s">
        <v>45</v>
      </c>
      <c r="J33" s="62"/>
      <c r="K33" s="63" t="s">
        <v>1</v>
      </c>
    </row>
    <row r="34" spans="1:11" ht="15.75" customHeight="1" x14ac:dyDescent="0.3">
      <c r="A34" s="125"/>
      <c r="B34" s="132" t="str">
        <f>B10</f>
        <v/>
      </c>
      <c r="C34" s="133"/>
      <c r="D34" s="134"/>
      <c r="E34" s="135" t="str">
        <f>E10</f>
        <v/>
      </c>
      <c r="F34" s="136"/>
      <c r="G34" s="137"/>
      <c r="H34" s="4">
        <f t="shared" si="0"/>
        <v>0</v>
      </c>
      <c r="I34" s="131"/>
      <c r="J34" s="4"/>
      <c r="K34" s="64" t="s">
        <v>46</v>
      </c>
    </row>
    <row r="35" spans="1:11" ht="15" customHeight="1" x14ac:dyDescent="0.25">
      <c r="A35" s="125"/>
      <c r="B35" s="112" t="s">
        <v>41</v>
      </c>
      <c r="C35" s="116" t="str">
        <f>C11</f>
        <v/>
      </c>
      <c r="D35" s="114" t="str">
        <f>D11</f>
        <v>Elektronisch életronique</v>
      </c>
      <c r="E35" s="116">
        <f>E11</f>
        <v>9</v>
      </c>
      <c r="F35" s="116" t="s">
        <v>0</v>
      </c>
      <c r="G35" s="118">
        <f>G11</f>
        <v>9</v>
      </c>
      <c r="H35" s="4">
        <f t="shared" si="0"/>
        <v>0</v>
      </c>
      <c r="I35" s="138">
        <f>I11</f>
        <v>0</v>
      </c>
      <c r="J35" s="4"/>
      <c r="K35" s="122"/>
    </row>
    <row r="36" spans="1:11" ht="15" customHeight="1" thickBot="1" x14ac:dyDescent="0.3">
      <c r="A36" s="126"/>
      <c r="B36" s="113"/>
      <c r="C36" s="117"/>
      <c r="D36" s="115"/>
      <c r="E36" s="117"/>
      <c r="F36" s="117"/>
      <c r="G36" s="119"/>
      <c r="H36" s="66">
        <f t="shared" si="0"/>
        <v>0</v>
      </c>
      <c r="I36" s="139"/>
      <c r="J36" s="66"/>
      <c r="K36" s="123"/>
    </row>
    <row r="37" spans="1:11" ht="15" customHeight="1" x14ac:dyDescent="0.25">
      <c r="A37" s="124">
        <v>3</v>
      </c>
      <c r="B37" s="59" t="s">
        <v>40</v>
      </c>
      <c r="C37" s="60"/>
      <c r="D37" s="75" t="str">
        <f>D13</f>
        <v xml:space="preserve"> </v>
      </c>
      <c r="E37" s="127" t="s">
        <v>42</v>
      </c>
      <c r="F37" s="128"/>
      <c r="G37" s="129"/>
      <c r="H37" s="62">
        <f t="shared" si="0"/>
        <v>0</v>
      </c>
      <c r="I37" s="130" t="s">
        <v>45</v>
      </c>
      <c r="J37" s="62"/>
      <c r="K37" s="63" t="s">
        <v>1</v>
      </c>
    </row>
    <row r="38" spans="1:11" ht="15.75" customHeight="1" x14ac:dyDescent="0.3">
      <c r="A38" s="125"/>
      <c r="B38" s="132" t="str">
        <f>B14</f>
        <v/>
      </c>
      <c r="C38" s="133"/>
      <c r="D38" s="134"/>
      <c r="E38" s="135" t="str">
        <f>E14</f>
        <v/>
      </c>
      <c r="F38" s="136"/>
      <c r="G38" s="137"/>
      <c r="H38" s="4">
        <f t="shared" si="0"/>
        <v>0</v>
      </c>
      <c r="I38" s="131"/>
      <c r="J38" s="4"/>
      <c r="K38" s="64" t="s">
        <v>46</v>
      </c>
    </row>
    <row r="39" spans="1:11" ht="15" customHeight="1" x14ac:dyDescent="0.25">
      <c r="A39" s="125"/>
      <c r="B39" s="112" t="s">
        <v>41</v>
      </c>
      <c r="C39" s="116" t="str">
        <f>C15</f>
        <v/>
      </c>
      <c r="D39" s="114" t="str">
        <f>D15</f>
        <v>Elektronisch életronique</v>
      </c>
      <c r="E39" s="116">
        <f>E15</f>
        <v>10</v>
      </c>
      <c r="F39" s="116" t="s">
        <v>0</v>
      </c>
      <c r="G39" s="118">
        <f>G15</f>
        <v>10</v>
      </c>
      <c r="H39" s="4">
        <f t="shared" si="0"/>
        <v>0</v>
      </c>
      <c r="I39" s="138">
        <f>I15</f>
        <v>0</v>
      </c>
      <c r="J39" s="4"/>
      <c r="K39" s="122"/>
    </row>
    <row r="40" spans="1:11" ht="15" customHeight="1" thickBot="1" x14ac:dyDescent="0.3">
      <c r="A40" s="126"/>
      <c r="B40" s="113"/>
      <c r="C40" s="117"/>
      <c r="D40" s="115"/>
      <c r="E40" s="117"/>
      <c r="F40" s="117"/>
      <c r="G40" s="119"/>
      <c r="H40" s="66">
        <f t="shared" si="0"/>
        <v>0</v>
      </c>
      <c r="I40" s="139"/>
      <c r="J40" s="66"/>
      <c r="K40" s="123"/>
    </row>
    <row r="41" spans="1:11" ht="15" customHeight="1" x14ac:dyDescent="0.25">
      <c r="A41" s="124">
        <v>4</v>
      </c>
      <c r="B41" s="59" t="s">
        <v>40</v>
      </c>
      <c r="C41" s="60"/>
      <c r="D41" s="75" t="str">
        <f>D17</f>
        <v xml:space="preserve"> </v>
      </c>
      <c r="E41" s="127" t="s">
        <v>42</v>
      </c>
      <c r="F41" s="128"/>
      <c r="G41" s="129"/>
      <c r="H41" s="62">
        <f t="shared" si="0"/>
        <v>0</v>
      </c>
      <c r="I41" s="130" t="s">
        <v>45</v>
      </c>
      <c r="J41" s="62"/>
      <c r="K41" s="63" t="s">
        <v>1</v>
      </c>
    </row>
    <row r="42" spans="1:11" ht="15.75" customHeight="1" x14ac:dyDescent="0.3">
      <c r="A42" s="125"/>
      <c r="B42" s="132" t="str">
        <f>B18</f>
        <v/>
      </c>
      <c r="C42" s="133"/>
      <c r="D42" s="134"/>
      <c r="E42" s="135" t="str">
        <f>E18</f>
        <v/>
      </c>
      <c r="F42" s="136"/>
      <c r="G42" s="137"/>
      <c r="H42" s="4">
        <f t="shared" si="0"/>
        <v>0</v>
      </c>
      <c r="I42" s="131"/>
      <c r="J42" s="4"/>
      <c r="K42" s="64" t="s">
        <v>46</v>
      </c>
    </row>
    <row r="43" spans="1:11" ht="15" customHeight="1" x14ac:dyDescent="0.25">
      <c r="A43" s="125"/>
      <c r="B43" s="112" t="s">
        <v>41</v>
      </c>
      <c r="C43" s="116" t="str">
        <f>C19</f>
        <v/>
      </c>
      <c r="D43" s="114" t="str">
        <f>D19</f>
        <v>Elektronisch életronique</v>
      </c>
      <c r="E43" s="116">
        <f>E19</f>
        <v>11</v>
      </c>
      <c r="F43" s="116" t="s">
        <v>0</v>
      </c>
      <c r="G43" s="118">
        <f>G19</f>
        <v>11</v>
      </c>
      <c r="H43" s="4">
        <f t="shared" si="0"/>
        <v>0</v>
      </c>
      <c r="I43" s="138">
        <f>I19</f>
        <v>0</v>
      </c>
      <c r="J43" s="4"/>
      <c r="K43" s="122"/>
    </row>
    <row r="44" spans="1:11" ht="15" customHeight="1" thickBot="1" x14ac:dyDescent="0.3">
      <c r="A44" s="126"/>
      <c r="B44" s="113"/>
      <c r="C44" s="117"/>
      <c r="D44" s="115"/>
      <c r="E44" s="117"/>
      <c r="F44" s="117"/>
      <c r="G44" s="119"/>
      <c r="H44" s="66">
        <f t="shared" si="0"/>
        <v>0</v>
      </c>
      <c r="I44" s="139"/>
      <c r="J44" s="66"/>
      <c r="K44" s="123"/>
    </row>
    <row r="45" spans="1:11" s="73" customFormat="1" ht="15" customHeight="1" x14ac:dyDescent="0.25">
      <c r="A45" s="120" t="s">
        <v>49</v>
      </c>
      <c r="B45" s="120"/>
      <c r="C45" s="120"/>
      <c r="D45" s="120"/>
      <c r="E45" s="120"/>
      <c r="F45" s="120"/>
      <c r="G45" s="120"/>
      <c r="H45" s="105" t="s">
        <v>2</v>
      </c>
      <c r="I45" s="106">
        <f>I21</f>
        <v>0</v>
      </c>
      <c r="K45" s="109"/>
    </row>
    <row r="46" spans="1:11" ht="12.75" customHeight="1" x14ac:dyDescent="0.25">
      <c r="A46" s="121"/>
      <c r="B46" s="121"/>
      <c r="C46" s="121"/>
      <c r="D46" s="121"/>
      <c r="E46" s="121"/>
      <c r="F46" s="121"/>
      <c r="G46" s="121"/>
      <c r="H46" s="105"/>
      <c r="I46" s="107"/>
      <c r="K46" s="110"/>
    </row>
    <row r="47" spans="1:11" ht="13.5" customHeight="1" thickBot="1" x14ac:dyDescent="0.3">
      <c r="A47" s="71" t="s">
        <v>50</v>
      </c>
      <c r="B47" s="71"/>
      <c r="C47" s="71"/>
      <c r="D47" s="72"/>
      <c r="E47" s="76">
        <f>E23</f>
        <v>0</v>
      </c>
      <c r="F47" s="77"/>
      <c r="G47" s="77"/>
      <c r="H47" s="105"/>
      <c r="I47" s="108"/>
      <c r="K47" s="111"/>
    </row>
    <row r="48" spans="1:11" ht="56.25" customHeight="1" x14ac:dyDescent="0.25">
      <c r="A48" s="154" t="s">
        <v>48</v>
      </c>
      <c r="B48" s="155"/>
      <c r="C48" s="155"/>
      <c r="D48" s="155"/>
      <c r="E48" s="155"/>
      <c r="F48" s="155"/>
      <c r="G48" s="155"/>
      <c r="H48" s="155"/>
      <c r="I48" s="155"/>
      <c r="J48" s="155"/>
      <c r="K48" s="67" t="s">
        <v>47</v>
      </c>
    </row>
    <row r="49" spans="1:11" s="8" customFormat="1" ht="24.9" customHeight="1" x14ac:dyDescent="0.25">
      <c r="A49" s="55" t="s">
        <v>36</v>
      </c>
      <c r="B49" s="142">
        <f>B26</f>
        <v>0</v>
      </c>
      <c r="C49" s="142"/>
      <c r="D49" s="142"/>
      <c r="E49" s="142"/>
      <c r="F49" s="143"/>
      <c r="G49" s="144" t="s">
        <v>38</v>
      </c>
      <c r="H49" s="145"/>
      <c r="I49" s="2">
        <f>I26</f>
        <v>0</v>
      </c>
      <c r="J49" s="54" t="s">
        <v>35</v>
      </c>
      <c r="K49" s="3">
        <f>K26</f>
        <v>3</v>
      </c>
    </row>
    <row r="50" spans="1:11" s="8" customFormat="1" ht="24.9" customHeight="1" x14ac:dyDescent="0.25">
      <c r="A50" s="144" t="s">
        <v>37</v>
      </c>
      <c r="B50" s="146"/>
      <c r="C50" s="147">
        <f>C27</f>
        <v>0</v>
      </c>
      <c r="D50" s="147"/>
      <c r="E50" s="147"/>
      <c r="F50" s="147"/>
      <c r="G50" s="6" t="s">
        <v>44</v>
      </c>
      <c r="H50" s="148">
        <f>H27</f>
        <v>0</v>
      </c>
      <c r="I50" s="148"/>
      <c r="J50" s="57" t="s">
        <v>43</v>
      </c>
      <c r="K50" s="17">
        <f>K27</f>
        <v>0</v>
      </c>
    </row>
    <row r="51" spans="1:11" s="8" customFormat="1" ht="24.9" customHeight="1" thickBot="1" x14ac:dyDescent="0.3">
      <c r="A51" s="149" t="s">
        <v>39</v>
      </c>
      <c r="B51" s="150"/>
      <c r="C51" s="151">
        <f>C28</f>
        <v>0</v>
      </c>
      <c r="D51" s="151"/>
      <c r="E51" s="152">
        <f>E28</f>
        <v>0</v>
      </c>
      <c r="F51" s="152"/>
      <c r="G51" s="153"/>
      <c r="H51" s="70" t="str">
        <f>H28</f>
        <v>E-Mail:</v>
      </c>
      <c r="I51" s="140">
        <f>I28</f>
        <v>0</v>
      </c>
      <c r="J51" s="140"/>
      <c r="K51" s="141"/>
    </row>
    <row r="52" spans="1:11" s="9" customFormat="1" ht="15" customHeight="1" x14ac:dyDescent="0.25">
      <c r="A52" s="124">
        <v>1</v>
      </c>
      <c r="B52" s="59" t="s">
        <v>40</v>
      </c>
      <c r="C52" s="60"/>
      <c r="D52" s="75" t="str">
        <f>D29</f>
        <v xml:space="preserve"> </v>
      </c>
      <c r="E52" s="127" t="s">
        <v>42</v>
      </c>
      <c r="F52" s="128"/>
      <c r="G52" s="129"/>
      <c r="H52" s="62">
        <f>H29</f>
        <v>0</v>
      </c>
      <c r="I52" s="130" t="s">
        <v>45</v>
      </c>
      <c r="J52" s="62"/>
      <c r="K52" s="63" t="s">
        <v>1</v>
      </c>
    </row>
    <row r="53" spans="1:11" s="9" customFormat="1" ht="15.75" customHeight="1" x14ac:dyDescent="0.3">
      <c r="A53" s="125"/>
      <c r="B53" s="132" t="str">
        <f>B30</f>
        <v/>
      </c>
      <c r="C53" s="133"/>
      <c r="D53" s="134"/>
      <c r="E53" s="135" t="str">
        <f>E30</f>
        <v/>
      </c>
      <c r="F53" s="136"/>
      <c r="G53" s="137"/>
      <c r="H53" s="4">
        <f t="shared" ref="H53:H67" si="1">H30</f>
        <v>0</v>
      </c>
      <c r="I53" s="131"/>
      <c r="J53" s="4"/>
      <c r="K53" s="64" t="s">
        <v>46</v>
      </c>
    </row>
    <row r="54" spans="1:11" s="9" customFormat="1" ht="15" customHeight="1" x14ac:dyDescent="0.25">
      <c r="A54" s="125"/>
      <c r="B54" s="112" t="s">
        <v>41</v>
      </c>
      <c r="C54" s="116" t="str">
        <f>C31</f>
        <v/>
      </c>
      <c r="D54" s="114" t="str">
        <f>D31</f>
        <v>Elektronisch életronique</v>
      </c>
      <c r="E54" s="116">
        <f>E31</f>
        <v>8</v>
      </c>
      <c r="F54" s="116" t="s">
        <v>0</v>
      </c>
      <c r="G54" s="118">
        <f>G31</f>
        <v>8</v>
      </c>
      <c r="H54" s="4">
        <f t="shared" si="1"/>
        <v>0</v>
      </c>
      <c r="I54" s="138">
        <f>I31</f>
        <v>0</v>
      </c>
      <c r="J54" s="4"/>
      <c r="K54" s="122"/>
    </row>
    <row r="55" spans="1:11" s="9" customFormat="1" ht="15" customHeight="1" thickBot="1" x14ac:dyDescent="0.3">
      <c r="A55" s="126"/>
      <c r="B55" s="113"/>
      <c r="C55" s="117"/>
      <c r="D55" s="115"/>
      <c r="E55" s="117"/>
      <c r="F55" s="117"/>
      <c r="G55" s="119"/>
      <c r="H55" s="66">
        <f t="shared" si="1"/>
        <v>0</v>
      </c>
      <c r="I55" s="139"/>
      <c r="J55" s="66"/>
      <c r="K55" s="123"/>
    </row>
    <row r="56" spans="1:11" ht="15" customHeight="1" x14ac:dyDescent="0.25">
      <c r="A56" s="124">
        <v>2</v>
      </c>
      <c r="B56" s="59" t="s">
        <v>40</v>
      </c>
      <c r="C56" s="60"/>
      <c r="D56" s="75" t="str">
        <f>D33</f>
        <v xml:space="preserve"> </v>
      </c>
      <c r="E56" s="127" t="s">
        <v>42</v>
      </c>
      <c r="F56" s="128"/>
      <c r="G56" s="129"/>
      <c r="H56" s="62">
        <f t="shared" si="1"/>
        <v>0</v>
      </c>
      <c r="I56" s="130" t="s">
        <v>45</v>
      </c>
      <c r="J56" s="62"/>
      <c r="K56" s="63" t="s">
        <v>1</v>
      </c>
    </row>
    <row r="57" spans="1:11" ht="15.75" customHeight="1" x14ac:dyDescent="0.3">
      <c r="A57" s="125"/>
      <c r="B57" s="132" t="str">
        <f>B34</f>
        <v/>
      </c>
      <c r="C57" s="133"/>
      <c r="D57" s="134"/>
      <c r="E57" s="135" t="str">
        <f>E34</f>
        <v/>
      </c>
      <c r="F57" s="136"/>
      <c r="G57" s="137"/>
      <c r="H57" s="4">
        <f t="shared" si="1"/>
        <v>0</v>
      </c>
      <c r="I57" s="131"/>
      <c r="J57" s="4"/>
      <c r="K57" s="64" t="s">
        <v>46</v>
      </c>
    </row>
    <row r="58" spans="1:11" ht="15" customHeight="1" x14ac:dyDescent="0.25">
      <c r="A58" s="125"/>
      <c r="B58" s="112" t="s">
        <v>41</v>
      </c>
      <c r="C58" s="116" t="str">
        <f>C35</f>
        <v/>
      </c>
      <c r="D58" s="114" t="str">
        <f>D35</f>
        <v>Elektronisch életronique</v>
      </c>
      <c r="E58" s="116">
        <f>E35</f>
        <v>9</v>
      </c>
      <c r="F58" s="116" t="s">
        <v>0</v>
      </c>
      <c r="G58" s="118">
        <f>G35</f>
        <v>9</v>
      </c>
      <c r="H58" s="4">
        <f t="shared" si="1"/>
        <v>0</v>
      </c>
      <c r="I58" s="138">
        <f>I35</f>
        <v>0</v>
      </c>
      <c r="J58" s="4"/>
      <c r="K58" s="122"/>
    </row>
    <row r="59" spans="1:11" ht="15" customHeight="1" thickBot="1" x14ac:dyDescent="0.3">
      <c r="A59" s="126"/>
      <c r="B59" s="113"/>
      <c r="C59" s="117"/>
      <c r="D59" s="115"/>
      <c r="E59" s="117"/>
      <c r="F59" s="117"/>
      <c r="G59" s="119"/>
      <c r="H59" s="66">
        <f t="shared" si="1"/>
        <v>0</v>
      </c>
      <c r="I59" s="139"/>
      <c r="J59" s="66"/>
      <c r="K59" s="123"/>
    </row>
    <row r="60" spans="1:11" ht="15" customHeight="1" x14ac:dyDescent="0.25">
      <c r="A60" s="124">
        <v>3</v>
      </c>
      <c r="B60" s="59" t="s">
        <v>40</v>
      </c>
      <c r="C60" s="60"/>
      <c r="D60" s="75" t="str">
        <f>D37</f>
        <v xml:space="preserve"> </v>
      </c>
      <c r="E60" s="127" t="s">
        <v>42</v>
      </c>
      <c r="F60" s="128"/>
      <c r="G60" s="129"/>
      <c r="H60" s="62">
        <f t="shared" si="1"/>
        <v>0</v>
      </c>
      <c r="I60" s="130" t="s">
        <v>45</v>
      </c>
      <c r="J60" s="62"/>
      <c r="K60" s="63" t="s">
        <v>1</v>
      </c>
    </row>
    <row r="61" spans="1:11" ht="15.75" customHeight="1" x14ac:dyDescent="0.3">
      <c r="A61" s="125"/>
      <c r="B61" s="132" t="str">
        <f>B38</f>
        <v/>
      </c>
      <c r="C61" s="133"/>
      <c r="D61" s="134"/>
      <c r="E61" s="135" t="str">
        <f>E38</f>
        <v/>
      </c>
      <c r="F61" s="136"/>
      <c r="G61" s="137"/>
      <c r="H61" s="4">
        <f t="shared" si="1"/>
        <v>0</v>
      </c>
      <c r="I61" s="131"/>
      <c r="J61" s="4"/>
      <c r="K61" s="64" t="s">
        <v>46</v>
      </c>
    </row>
    <row r="62" spans="1:11" ht="15" customHeight="1" x14ac:dyDescent="0.25">
      <c r="A62" s="125"/>
      <c r="B62" s="112" t="s">
        <v>41</v>
      </c>
      <c r="C62" s="116" t="str">
        <f>C39</f>
        <v/>
      </c>
      <c r="D62" s="114" t="str">
        <f>D39</f>
        <v>Elektronisch életronique</v>
      </c>
      <c r="E62" s="116">
        <f>E39</f>
        <v>10</v>
      </c>
      <c r="F62" s="116" t="s">
        <v>0</v>
      </c>
      <c r="G62" s="118">
        <f>G39</f>
        <v>10</v>
      </c>
      <c r="H62" s="4">
        <f t="shared" si="1"/>
        <v>0</v>
      </c>
      <c r="I62" s="138">
        <f>I39</f>
        <v>0</v>
      </c>
      <c r="J62" s="4"/>
      <c r="K62" s="122"/>
    </row>
    <row r="63" spans="1:11" ht="15" customHeight="1" thickBot="1" x14ac:dyDescent="0.3">
      <c r="A63" s="126"/>
      <c r="B63" s="113"/>
      <c r="C63" s="117"/>
      <c r="D63" s="115"/>
      <c r="E63" s="117"/>
      <c r="F63" s="117"/>
      <c r="G63" s="119"/>
      <c r="H63" s="66">
        <f t="shared" si="1"/>
        <v>0</v>
      </c>
      <c r="I63" s="139"/>
      <c r="J63" s="66"/>
      <c r="K63" s="123"/>
    </row>
    <row r="64" spans="1:11" ht="15" customHeight="1" x14ac:dyDescent="0.25">
      <c r="A64" s="124">
        <v>4</v>
      </c>
      <c r="B64" s="59" t="s">
        <v>40</v>
      </c>
      <c r="C64" s="60"/>
      <c r="D64" s="75" t="str">
        <f>D41</f>
        <v xml:space="preserve"> </v>
      </c>
      <c r="E64" s="127" t="s">
        <v>42</v>
      </c>
      <c r="F64" s="128"/>
      <c r="G64" s="129"/>
      <c r="H64" s="62">
        <f t="shared" si="1"/>
        <v>0</v>
      </c>
      <c r="I64" s="130" t="s">
        <v>45</v>
      </c>
      <c r="J64" s="62"/>
      <c r="K64" s="63" t="s">
        <v>1</v>
      </c>
    </row>
    <row r="65" spans="1:11" ht="15.75" customHeight="1" x14ac:dyDescent="0.3">
      <c r="A65" s="125"/>
      <c r="B65" s="132" t="str">
        <f>B42</f>
        <v/>
      </c>
      <c r="C65" s="133"/>
      <c r="D65" s="134"/>
      <c r="E65" s="135" t="str">
        <f>E42</f>
        <v/>
      </c>
      <c r="F65" s="136"/>
      <c r="G65" s="137"/>
      <c r="H65" s="4">
        <f t="shared" si="1"/>
        <v>0</v>
      </c>
      <c r="I65" s="131"/>
      <c r="J65" s="4"/>
      <c r="K65" s="64" t="s">
        <v>46</v>
      </c>
    </row>
    <row r="66" spans="1:11" ht="15" customHeight="1" x14ac:dyDescent="0.25">
      <c r="A66" s="125"/>
      <c r="B66" s="112" t="s">
        <v>41</v>
      </c>
      <c r="C66" s="116" t="str">
        <f>C43</f>
        <v/>
      </c>
      <c r="D66" s="114" t="str">
        <f>D43</f>
        <v>Elektronisch életronique</v>
      </c>
      <c r="E66" s="116">
        <f>E43</f>
        <v>11</v>
      </c>
      <c r="F66" s="116" t="s">
        <v>0</v>
      </c>
      <c r="G66" s="118">
        <f>G43</f>
        <v>11</v>
      </c>
      <c r="H66" s="4">
        <f t="shared" si="1"/>
        <v>0</v>
      </c>
      <c r="I66" s="138">
        <f>I43</f>
        <v>0</v>
      </c>
      <c r="J66" s="4"/>
      <c r="K66" s="122"/>
    </row>
    <row r="67" spans="1:11" ht="15" customHeight="1" thickBot="1" x14ac:dyDescent="0.3">
      <c r="A67" s="126"/>
      <c r="B67" s="113"/>
      <c r="C67" s="117"/>
      <c r="D67" s="115"/>
      <c r="E67" s="117"/>
      <c r="F67" s="117"/>
      <c r="G67" s="119"/>
      <c r="H67" s="66">
        <f t="shared" si="1"/>
        <v>0</v>
      </c>
      <c r="I67" s="139"/>
      <c r="J67" s="66"/>
      <c r="K67" s="123"/>
    </row>
    <row r="68" spans="1:11" s="73" customFormat="1" ht="15" customHeight="1" x14ac:dyDescent="0.25">
      <c r="A68" s="120" t="s">
        <v>49</v>
      </c>
      <c r="B68" s="120"/>
      <c r="C68" s="120"/>
      <c r="D68" s="120"/>
      <c r="E68" s="120"/>
      <c r="F68" s="120"/>
      <c r="G68" s="120"/>
      <c r="H68" s="105" t="s">
        <v>2</v>
      </c>
      <c r="I68" s="106">
        <f>I45</f>
        <v>0</v>
      </c>
      <c r="K68" s="109"/>
    </row>
    <row r="69" spans="1:11" ht="12.75" customHeight="1" x14ac:dyDescent="0.25">
      <c r="A69" s="121"/>
      <c r="B69" s="121"/>
      <c r="C69" s="121"/>
      <c r="D69" s="121"/>
      <c r="E69" s="121"/>
      <c r="F69" s="121"/>
      <c r="G69" s="121"/>
      <c r="H69" s="105"/>
      <c r="I69" s="107"/>
      <c r="K69" s="110"/>
    </row>
    <row r="70" spans="1:11" ht="13.5" customHeight="1" thickBot="1" x14ac:dyDescent="0.3">
      <c r="A70" s="71" t="s">
        <v>50</v>
      </c>
      <c r="B70" s="71"/>
      <c r="C70" s="71"/>
      <c r="D70" s="72"/>
      <c r="E70" s="76">
        <f>E47</f>
        <v>0</v>
      </c>
      <c r="F70" s="77"/>
      <c r="G70" s="77"/>
      <c r="H70" s="105"/>
      <c r="I70" s="108"/>
      <c r="K70" s="111"/>
    </row>
  </sheetData>
  <sheetProtection sheet="1" objects="1" scenarios="1"/>
  <mergeCells count="198">
    <mergeCell ref="K62:K63"/>
    <mergeCell ref="A64:A67"/>
    <mergeCell ref="E64:G64"/>
    <mergeCell ref="I64:I65"/>
    <mergeCell ref="B65:D65"/>
    <mergeCell ref="E65:G65"/>
    <mergeCell ref="B66:B67"/>
    <mergeCell ref="C66:C67"/>
    <mergeCell ref="I68:I70"/>
    <mergeCell ref="K68:K70"/>
    <mergeCell ref="F66:F67"/>
    <mergeCell ref="G66:G67"/>
    <mergeCell ref="A68:G69"/>
    <mergeCell ref="H68:H70"/>
    <mergeCell ref="K66:K67"/>
    <mergeCell ref="I66:I67"/>
    <mergeCell ref="D66:D67"/>
    <mergeCell ref="E66:E67"/>
    <mergeCell ref="A60:A63"/>
    <mergeCell ref="E60:G60"/>
    <mergeCell ref="A56:A59"/>
    <mergeCell ref="B57:D57"/>
    <mergeCell ref="B58:B59"/>
    <mergeCell ref="C58:C59"/>
    <mergeCell ref="D58:D59"/>
    <mergeCell ref="I60:I61"/>
    <mergeCell ref="B61:D61"/>
    <mergeCell ref="E61:G61"/>
    <mergeCell ref="B62:B63"/>
    <mergeCell ref="C62:C63"/>
    <mergeCell ref="D62:D63"/>
    <mergeCell ref="E62:E63"/>
    <mergeCell ref="F62:F63"/>
    <mergeCell ref="G62:G63"/>
    <mergeCell ref="I62:I63"/>
    <mergeCell ref="K58:K59"/>
    <mergeCell ref="G54:G55"/>
    <mergeCell ref="I54:I55"/>
    <mergeCell ref="K54:K55"/>
    <mergeCell ref="E56:G56"/>
    <mergeCell ref="I56:I57"/>
    <mergeCell ref="E57:G57"/>
    <mergeCell ref="I58:I59"/>
    <mergeCell ref="E58:E59"/>
    <mergeCell ref="F58:F59"/>
    <mergeCell ref="G58:G59"/>
    <mergeCell ref="A52:A55"/>
    <mergeCell ref="E52:G52"/>
    <mergeCell ref="I52:I53"/>
    <mergeCell ref="B53:D53"/>
    <mergeCell ref="E53:G53"/>
    <mergeCell ref="B54:B55"/>
    <mergeCell ref="C54:C55"/>
    <mergeCell ref="D54:D55"/>
    <mergeCell ref="E54:E55"/>
    <mergeCell ref="F54:F55"/>
    <mergeCell ref="B49:F49"/>
    <mergeCell ref="G49:H49"/>
    <mergeCell ref="A50:B50"/>
    <mergeCell ref="C50:F50"/>
    <mergeCell ref="H50:I50"/>
    <mergeCell ref="A51:B51"/>
    <mergeCell ref="C51:D51"/>
    <mergeCell ref="E51:G51"/>
    <mergeCell ref="I51:K51"/>
    <mergeCell ref="A41:A44"/>
    <mergeCell ref="B42:D42"/>
    <mergeCell ref="B43:B44"/>
    <mergeCell ref="C43:C44"/>
    <mergeCell ref="A45:G46"/>
    <mergeCell ref="H45:H47"/>
    <mergeCell ref="I45:I47"/>
    <mergeCell ref="K45:K47"/>
    <mergeCell ref="A48:J48"/>
    <mergeCell ref="K43:K44"/>
    <mergeCell ref="E41:G41"/>
    <mergeCell ref="I41:I42"/>
    <mergeCell ref="E42:G42"/>
    <mergeCell ref="F39:F40"/>
    <mergeCell ref="D43:D44"/>
    <mergeCell ref="E43:E44"/>
    <mergeCell ref="F43:F44"/>
    <mergeCell ref="G43:G44"/>
    <mergeCell ref="I43:I44"/>
    <mergeCell ref="I37:I38"/>
    <mergeCell ref="B38:D38"/>
    <mergeCell ref="E38:G38"/>
    <mergeCell ref="K35:K36"/>
    <mergeCell ref="I35:I36"/>
    <mergeCell ref="D35:D36"/>
    <mergeCell ref="E35:E36"/>
    <mergeCell ref="A37:A40"/>
    <mergeCell ref="E37:G37"/>
    <mergeCell ref="B39:B40"/>
    <mergeCell ref="C39:C40"/>
    <mergeCell ref="D39:D40"/>
    <mergeCell ref="E39:E40"/>
    <mergeCell ref="G39:G40"/>
    <mergeCell ref="I39:I40"/>
    <mergeCell ref="K39:K40"/>
    <mergeCell ref="K31:K32"/>
    <mergeCell ref="A33:A36"/>
    <mergeCell ref="E33:G33"/>
    <mergeCell ref="I33:I34"/>
    <mergeCell ref="B34:D34"/>
    <mergeCell ref="E34:G34"/>
    <mergeCell ref="B35:B36"/>
    <mergeCell ref="C35:C36"/>
    <mergeCell ref="F35:F36"/>
    <mergeCell ref="G35:G36"/>
    <mergeCell ref="A29:A32"/>
    <mergeCell ref="E29:G29"/>
    <mergeCell ref="I29:I30"/>
    <mergeCell ref="B30:D30"/>
    <mergeCell ref="E30:G30"/>
    <mergeCell ref="B31:B32"/>
    <mergeCell ref="C31:C32"/>
    <mergeCell ref="D31:D32"/>
    <mergeCell ref="E31:E32"/>
    <mergeCell ref="F31:F32"/>
    <mergeCell ref="G31:G32"/>
    <mergeCell ref="I31:I32"/>
    <mergeCell ref="A25:J25"/>
    <mergeCell ref="B26:F26"/>
    <mergeCell ref="G26:H26"/>
    <mergeCell ref="A27:B27"/>
    <mergeCell ref="C27:F27"/>
    <mergeCell ref="H27:I27"/>
    <mergeCell ref="A28:B28"/>
    <mergeCell ref="C28:D28"/>
    <mergeCell ref="E28:G28"/>
    <mergeCell ref="I28:K28"/>
    <mergeCell ref="A17:A20"/>
    <mergeCell ref="B18:D18"/>
    <mergeCell ref="B19:B20"/>
    <mergeCell ref="C19:C20"/>
    <mergeCell ref="A21:G22"/>
    <mergeCell ref="H21:H23"/>
    <mergeCell ref="I21:I23"/>
    <mergeCell ref="K21:K23"/>
    <mergeCell ref="E23:G23"/>
    <mergeCell ref="K19:K20"/>
    <mergeCell ref="K15:K16"/>
    <mergeCell ref="E17:G17"/>
    <mergeCell ref="I17:I18"/>
    <mergeCell ref="E18:G18"/>
    <mergeCell ref="D19:D20"/>
    <mergeCell ref="E19:E20"/>
    <mergeCell ref="F19:F20"/>
    <mergeCell ref="G19:G20"/>
    <mergeCell ref="I19:I20"/>
    <mergeCell ref="A13:A16"/>
    <mergeCell ref="E13:G13"/>
    <mergeCell ref="A9:A12"/>
    <mergeCell ref="B10:D10"/>
    <mergeCell ref="B11:B12"/>
    <mergeCell ref="C11:C12"/>
    <mergeCell ref="D11:D12"/>
    <mergeCell ref="I13:I14"/>
    <mergeCell ref="B14:D14"/>
    <mergeCell ref="E14:G14"/>
    <mergeCell ref="B15:B16"/>
    <mergeCell ref="C15:C16"/>
    <mergeCell ref="D15:D16"/>
    <mergeCell ref="E15:E16"/>
    <mergeCell ref="F15:F16"/>
    <mergeCell ref="G15:G16"/>
    <mergeCell ref="I15:I16"/>
    <mergeCell ref="K11:K12"/>
    <mergeCell ref="G7:G8"/>
    <mergeCell ref="I7:I8"/>
    <mergeCell ref="K7:K8"/>
    <mergeCell ref="E9:G9"/>
    <mergeCell ref="I9:I10"/>
    <mergeCell ref="E10:G10"/>
    <mergeCell ref="I11:I12"/>
    <mergeCell ref="E11:E12"/>
    <mergeCell ref="F11:F12"/>
    <mergeCell ref="G11:G12"/>
    <mergeCell ref="A5:A8"/>
    <mergeCell ref="E5:G5"/>
    <mergeCell ref="I5:I6"/>
    <mergeCell ref="B6:D6"/>
    <mergeCell ref="E6:G6"/>
    <mergeCell ref="B7:B8"/>
    <mergeCell ref="C7:C8"/>
    <mergeCell ref="D7:D8"/>
    <mergeCell ref="E7:E8"/>
    <mergeCell ref="F7:F8"/>
    <mergeCell ref="B2:F2"/>
    <mergeCell ref="G2:H2"/>
    <mergeCell ref="A3:B3"/>
    <mergeCell ref="C3:F3"/>
    <mergeCell ref="H3:I3"/>
    <mergeCell ref="A4:B4"/>
    <mergeCell ref="C4:D4"/>
    <mergeCell ref="E4:G4"/>
    <mergeCell ref="I4:K4"/>
  </mergeCells>
  <phoneticPr fontId="0" type="noConversion"/>
  <conditionalFormatting sqref="I15 I11 I7 I39 I35 I31 B42:G42 C27:F27 B26:F26 K26 C31:C32 C35:C36 C39:C40 C43:C44 B38:G38 I19 I43 H29:H44 I28 B30:G30 B34:G34 B2:F2 C3:F3 C4:G4 J3 I2 B6:G6 C7:C8 C11:C12 B10:G10 C15:C16 B14:G14 B18:G18 C19:C20 C28:G28 I26 H27 I45:I47">
    <cfRule type="cellIs" dxfId="14" priority="42" operator="equal">
      <formula>0</formula>
    </cfRule>
  </conditionalFormatting>
  <conditionalFormatting sqref="H5:H20">
    <cfRule type="cellIs" dxfId="13" priority="41" stopIfTrue="1" operator="lessThanOrEqual">
      <formula>0</formula>
    </cfRule>
  </conditionalFormatting>
  <conditionalFormatting sqref="H3:I3 K3 I4:K4">
    <cfRule type="cellIs" dxfId="12" priority="40" stopIfTrue="1" operator="equal">
      <formula>0</formula>
    </cfRule>
  </conditionalFormatting>
  <conditionalFormatting sqref="I7:I8">
    <cfRule type="cellIs" dxfId="11" priority="35" stopIfTrue="1" operator="equal">
      <formula>0</formula>
    </cfRule>
  </conditionalFormatting>
  <conditionalFormatting sqref="I19:I20">
    <cfRule type="cellIs" dxfId="10" priority="34" stopIfTrue="1" operator="equal">
      <formula>0</formula>
    </cfRule>
  </conditionalFormatting>
  <conditionalFormatting sqref="I21:I23 I15:I16 I11:I12">
    <cfRule type="cellIs" dxfId="9" priority="33" stopIfTrue="1" operator="equal">
      <formula>0</formula>
    </cfRule>
  </conditionalFormatting>
  <conditionalFormatting sqref="J27">
    <cfRule type="cellIs" dxfId="8" priority="28" operator="equal">
      <formula>0</formula>
    </cfRule>
  </conditionalFormatting>
  <conditionalFormatting sqref="I62 I58 I54 B65:G65 C50:F50 B49:F49 K49 C54:C55 C58:C59 C62:C63 C66:C67 B61:G61 I66 H52:H67 I51 B53:G53 B57:G57 C51:G51 I49 H50 I68:I70">
    <cfRule type="cellIs" dxfId="7" priority="27" operator="equal">
      <formula>0</formula>
    </cfRule>
  </conditionalFormatting>
  <conditionalFormatting sqref="J50">
    <cfRule type="cellIs" dxfId="6" priority="22" operator="equal">
      <formula>0</formula>
    </cfRule>
  </conditionalFormatting>
  <conditionalFormatting sqref="I7:I8 I11:I12 I15:I16 I19:I23 I31:I32 I35:I36 I39:I40 I43:I47 H29:H44 H52:H67 I54:I55 I58:I59 I62:I63 I66:I70">
    <cfRule type="cellIs" dxfId="5" priority="21" stopIfTrue="1" operator="equal">
      <formula>0</formula>
    </cfRule>
  </conditionalFormatting>
  <conditionalFormatting sqref="E47">
    <cfRule type="cellIs" dxfId="4" priority="20" stopIfTrue="1" operator="equal">
      <formula>0</formula>
    </cfRule>
  </conditionalFormatting>
  <conditionalFormatting sqref="K27 K50">
    <cfRule type="cellIs" dxfId="3" priority="19" stopIfTrue="1" operator="equal">
      <formula>0</formula>
    </cfRule>
  </conditionalFormatting>
  <conditionalFormatting sqref="E70">
    <cfRule type="cellIs" dxfId="2" priority="18" stopIfTrue="1" operator="equal">
      <formula>0</formula>
    </cfRule>
  </conditionalFormatting>
  <conditionalFormatting sqref="D64 D60 D56 D52 D41 D37 D33 D29 D17 D13 D9 D5">
    <cfRule type="cellIs" dxfId="1" priority="3" stopIfTrue="1" operator="equal">
      <formula>0</formula>
    </cfRule>
  </conditionalFormatting>
  <conditionalFormatting sqref="E7:E8 G7:G8 E11:E12 G11:G12 E15:E16 G15:G16 E19:E20 G19:G20 E31:E32 G31:G32 E35:E36 G35:G36 E39:E40 G39:G40 E43:E44 G43:G44 E54:E55 G54:G55 E58:E59 G58:G59 E62:E63 G62:G63 E66:E67 G66:G67">
    <cfRule type="cellIs" dxfId="0" priority="57" stopIfTrue="1" operator="between">
      <formula>4</formula>
      <formula>95</formula>
    </cfRule>
  </conditionalFormatting>
  <pageMargins left="0.70866141732283472" right="7.874015748031496E-2" top="3.937007874015748E-2" bottom="7.874015748031496E-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 macro="[0]!Startseite">
                <anchor moveWithCells="1" sizeWithCells="1">
                  <from>
                    <xdr:col>11</xdr:col>
                    <xdr:colOff>175260</xdr:colOff>
                    <xdr:row>0</xdr:row>
                    <xdr:rowOff>121920</xdr:rowOff>
                  </from>
                  <to>
                    <xdr:col>12</xdr:col>
                    <xdr:colOff>419100</xdr:colOff>
                    <xdr:row>0</xdr:row>
                    <xdr:rowOff>502920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Start</vt:lpstr>
      <vt:lpstr>1. Runde</vt:lpstr>
      <vt:lpstr>2. Runde</vt:lpstr>
      <vt:lpstr>3. Runde</vt:lpstr>
      <vt:lpstr>'1. Runde'!Druckbereich</vt:lpstr>
      <vt:lpstr>'2. Runde'!Druckbereich</vt:lpstr>
      <vt:lpstr>'3. Runde'!Druckbereich</vt:lpstr>
      <vt:lpstr>Start!Druckbereich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Brupbacher Martin</dc:creator>
  <cp:lastModifiedBy>Philippe Lüthy</cp:lastModifiedBy>
  <cp:lastPrinted>2019-12-15T21:12:56Z</cp:lastPrinted>
  <dcterms:created xsi:type="dcterms:W3CDTF">2009-11-24T05:52:13Z</dcterms:created>
  <dcterms:modified xsi:type="dcterms:W3CDTF">2019-12-16T11:23:07Z</dcterms:modified>
</cp:coreProperties>
</file>