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wissshooting-my.sharepoint.com/personal/martin_brupbacher_swissshooting_ch/Documents/SSV/Infos und Unterlagen für VM SGM-G10/"/>
    </mc:Choice>
  </mc:AlternateContent>
  <xr:revisionPtr revIDLastSave="1" documentId="13_ncr:1_{CBCE194C-EE92-45D3-8B50-50DF3E07C7BA}" xr6:coauthVersionLast="47" xr6:coauthVersionMax="47" xr10:uidLastSave="{92CA7C25-7031-4340-A0A7-6EF5F0DF5A16}"/>
  <bookViews>
    <workbookView xWindow="-120" yWindow="-120" windowWidth="30960" windowHeight="16920" xr2:uid="{00000000-000D-0000-FFFF-FFFF00000000}"/>
  </bookViews>
  <sheets>
    <sheet name="Start" sheetId="16" r:id="rId1"/>
    <sheet name="1. Runde" sheetId="8" r:id="rId2"/>
    <sheet name="2. Runde" sheetId="17" r:id="rId3"/>
    <sheet name="3. Runde" sheetId="18" r:id="rId4"/>
    <sheet name="Vereine 10m" sheetId="19" r:id="rId5"/>
  </sheets>
  <definedNames>
    <definedName name="BisVereinsnummer">#REF!</definedName>
    <definedName name="_xlnm.Print_Area" localSheetId="1">'1. Runde'!$A$1:$K$72</definedName>
    <definedName name="_xlnm.Print_Area" localSheetId="2">'2. Runde'!$A$1:$K$72</definedName>
    <definedName name="_xlnm.Print_Area" localSheetId="3">'3. Runde'!$A$1:$K$72</definedName>
    <definedName name="_xlnm.Print_Area" localSheetId="0">Start!$A$1:$O$44</definedName>
    <definedName name="Lizenztyp">#REF!</definedName>
    <definedName name="VonVereinsnummer">#REF!</definedName>
  </definedNames>
  <calcPr calcId="191029"/>
</workbook>
</file>

<file path=xl/calcChain.xml><?xml version="1.0" encoding="utf-8"?>
<calcChain xmlns="http://schemas.openxmlformats.org/spreadsheetml/2006/main">
  <c r="M14" i="16" l="1"/>
  <c r="N14" i="16"/>
  <c r="E6" i="18" s="1"/>
  <c r="E30" i="18" s="1"/>
  <c r="E53" i="18" s="1"/>
  <c r="M15" i="16"/>
  <c r="N15" i="16"/>
  <c r="E10" i="18" s="1"/>
  <c r="E34" i="18" s="1"/>
  <c r="E57" i="18" s="1"/>
  <c r="M16" i="16"/>
  <c r="N16" i="16"/>
  <c r="L14" i="16"/>
  <c r="B6" i="18" s="1"/>
  <c r="B30" i="18" s="1"/>
  <c r="B53" i="18" s="1"/>
  <c r="L15" i="16"/>
  <c r="B10" i="18" s="1"/>
  <c r="B34" i="18" s="1"/>
  <c r="B57" i="18" s="1"/>
  <c r="L16" i="16"/>
  <c r="B14" i="18" s="1"/>
  <c r="B38" i="18" s="1"/>
  <c r="B61" i="18" s="1"/>
  <c r="H14" i="16"/>
  <c r="C7" i="17" s="1"/>
  <c r="C31" i="17" s="1"/>
  <c r="C54" i="17" s="1"/>
  <c r="I14" i="16"/>
  <c r="H15" i="16"/>
  <c r="I15" i="16"/>
  <c r="H16" i="16"/>
  <c r="I16" i="16"/>
  <c r="G14" i="16"/>
  <c r="B6" i="17" s="1"/>
  <c r="B30" i="17" s="1"/>
  <c r="B53" i="17" s="1"/>
  <c r="G15" i="16"/>
  <c r="B10" i="17" s="1"/>
  <c r="B34" i="17" s="1"/>
  <c r="B57" i="17" s="1"/>
  <c r="G16" i="16"/>
  <c r="C11" i="18"/>
  <c r="C35" i="18" s="1"/>
  <c r="C58" i="18" s="1"/>
  <c r="E14" i="18"/>
  <c r="E38" i="18" s="1"/>
  <c r="E61" i="18" s="1"/>
  <c r="B18" i="18"/>
  <c r="B42" i="18" s="1"/>
  <c r="B65" i="18" s="1"/>
  <c r="C7" i="18"/>
  <c r="C31" i="18" s="1"/>
  <c r="C54" i="18" s="1"/>
  <c r="C15" i="18"/>
  <c r="C39" i="18" s="1"/>
  <c r="C62" i="18" s="1"/>
  <c r="C19" i="18"/>
  <c r="C43" i="18" s="1"/>
  <c r="C66" i="18" s="1"/>
  <c r="E18" i="17"/>
  <c r="E42" i="17" s="1"/>
  <c r="E65" i="17" s="1"/>
  <c r="B18" i="17"/>
  <c r="B42" i="17" s="1"/>
  <c r="B65" i="17" s="1"/>
  <c r="K25" i="8"/>
  <c r="K48" i="8" s="1"/>
  <c r="E7" i="18"/>
  <c r="E31" i="18" s="1"/>
  <c r="E54" i="18" s="1"/>
  <c r="E7" i="17"/>
  <c r="E31" i="17" s="1"/>
  <c r="E54" i="17" s="1"/>
  <c r="E7" i="8"/>
  <c r="E31" i="8" s="1"/>
  <c r="E54" i="8" s="1"/>
  <c r="D17" i="18"/>
  <c r="D41" i="18" s="1"/>
  <c r="D64" i="18" s="1"/>
  <c r="D13" i="18"/>
  <c r="D37" i="18" s="1"/>
  <c r="D60" i="18" s="1"/>
  <c r="D9" i="18"/>
  <c r="D33" i="18" s="1"/>
  <c r="D56" i="18" s="1"/>
  <c r="D5" i="18"/>
  <c r="D29" i="18" s="1"/>
  <c r="D52" i="18" s="1"/>
  <c r="E47" i="18"/>
  <c r="E70" i="18"/>
  <c r="H44" i="18"/>
  <c r="H67" i="18" s="1"/>
  <c r="H43" i="18"/>
  <c r="H66" i="18" s="1"/>
  <c r="H42" i="18"/>
  <c r="H65" i="18"/>
  <c r="H41" i="18"/>
  <c r="H64" i="18"/>
  <c r="H40" i="18"/>
  <c r="H63" i="18" s="1"/>
  <c r="H39" i="18"/>
  <c r="H62" i="18" s="1"/>
  <c r="H38" i="18"/>
  <c r="H61" i="18"/>
  <c r="H37" i="18"/>
  <c r="H60" i="18" s="1"/>
  <c r="H36" i="18"/>
  <c r="H59" i="18" s="1"/>
  <c r="H35" i="18"/>
  <c r="H58" i="18" s="1"/>
  <c r="H34" i="18"/>
  <c r="H57" i="18" s="1"/>
  <c r="H33" i="18"/>
  <c r="H56" i="18" s="1"/>
  <c r="H32" i="18"/>
  <c r="H55" i="18" s="1"/>
  <c r="H31" i="18"/>
  <c r="H54" i="18" s="1"/>
  <c r="H30" i="18"/>
  <c r="H53" i="18" s="1"/>
  <c r="H29" i="18"/>
  <c r="H52" i="18" s="1"/>
  <c r="H28" i="18"/>
  <c r="H51" i="18" s="1"/>
  <c r="K26" i="18"/>
  <c r="K49" i="18" s="1"/>
  <c r="I19" i="18"/>
  <c r="I43" i="18"/>
  <c r="I66" i="18" s="1"/>
  <c r="D19" i="18"/>
  <c r="D43" i="18" s="1"/>
  <c r="D66" i="18" s="1"/>
  <c r="I15" i="18"/>
  <c r="I39" i="18" s="1"/>
  <c r="I62" i="18" s="1"/>
  <c r="D15" i="18"/>
  <c r="D39" i="18" s="1"/>
  <c r="D62" i="18" s="1"/>
  <c r="I11" i="18"/>
  <c r="I35" i="18" s="1"/>
  <c r="I58" i="18" s="1"/>
  <c r="D11" i="18"/>
  <c r="D35" i="18" s="1"/>
  <c r="D58" i="18" s="1"/>
  <c r="I7" i="18"/>
  <c r="D7" i="18"/>
  <c r="D31" i="18" s="1"/>
  <c r="D54" i="18" s="1"/>
  <c r="I4" i="18"/>
  <c r="I28" i="18" s="1"/>
  <c r="I51" i="18" s="1"/>
  <c r="E4" i="18"/>
  <c r="E28" i="18" s="1"/>
  <c r="E51" i="18" s="1"/>
  <c r="C4" i="18"/>
  <c r="C28" i="18" s="1"/>
  <c r="C51" i="18" s="1"/>
  <c r="K3" i="18"/>
  <c r="K27" i="18" s="1"/>
  <c r="K50" i="18" s="1"/>
  <c r="H3" i="18"/>
  <c r="H27" i="18" s="1"/>
  <c r="H50" i="18" s="1"/>
  <c r="C3" i="18"/>
  <c r="C27" i="18" s="1"/>
  <c r="C50" i="18" s="1"/>
  <c r="I2" i="18"/>
  <c r="I26" i="18" s="1"/>
  <c r="I49" i="18" s="1"/>
  <c r="B2" i="18"/>
  <c r="B26" i="18" s="1"/>
  <c r="B49" i="18" s="1"/>
  <c r="D17" i="17"/>
  <c r="D41" i="17" s="1"/>
  <c r="D64" i="17" s="1"/>
  <c r="D13" i="17"/>
  <c r="D37" i="17" s="1"/>
  <c r="D60" i="17" s="1"/>
  <c r="D9" i="17"/>
  <c r="D33" i="17" s="1"/>
  <c r="D56" i="17" s="1"/>
  <c r="D5" i="17"/>
  <c r="D29" i="17" s="1"/>
  <c r="D52" i="17" s="1"/>
  <c r="E14" i="17"/>
  <c r="E38" i="17" s="1"/>
  <c r="E61" i="17" s="1"/>
  <c r="E10" i="17"/>
  <c r="E34" i="17" s="1"/>
  <c r="E57" i="17" s="1"/>
  <c r="E6" i="17"/>
  <c r="E30" i="17" s="1"/>
  <c r="E53" i="17" s="1"/>
  <c r="C19" i="17"/>
  <c r="C43" i="17" s="1"/>
  <c r="C66" i="17" s="1"/>
  <c r="C15" i="17"/>
  <c r="C39" i="17" s="1"/>
  <c r="C62" i="17" s="1"/>
  <c r="C11" i="17"/>
  <c r="C35" i="17" s="1"/>
  <c r="C58" i="17" s="1"/>
  <c r="E47" i="17"/>
  <c r="E70" i="17" s="1"/>
  <c r="H44" i="17"/>
  <c r="H67" i="17"/>
  <c r="H43" i="17"/>
  <c r="H66" i="17"/>
  <c r="H42" i="17"/>
  <c r="H65" i="17"/>
  <c r="H41" i="17"/>
  <c r="H64" i="17"/>
  <c r="H40" i="17"/>
  <c r="H63" i="17" s="1"/>
  <c r="H39" i="17"/>
  <c r="H62" i="17" s="1"/>
  <c r="H38" i="17"/>
  <c r="H61" i="17" s="1"/>
  <c r="H37" i="17"/>
  <c r="H60" i="17" s="1"/>
  <c r="H36" i="17"/>
  <c r="H59" i="17" s="1"/>
  <c r="H35" i="17"/>
  <c r="H58" i="17"/>
  <c r="H34" i="17"/>
  <c r="H57" i="17" s="1"/>
  <c r="H33" i="17"/>
  <c r="H56" i="17"/>
  <c r="H32" i="17"/>
  <c r="H55" i="17" s="1"/>
  <c r="H31" i="17"/>
  <c r="H54" i="17" s="1"/>
  <c r="H30" i="17"/>
  <c r="H53" i="17" s="1"/>
  <c r="H29" i="17"/>
  <c r="H52" i="17" s="1"/>
  <c r="H28" i="17"/>
  <c r="H51" i="17" s="1"/>
  <c r="K26" i="17"/>
  <c r="K49" i="17" s="1"/>
  <c r="I19" i="17"/>
  <c r="I43" i="17"/>
  <c r="I66" i="17"/>
  <c r="D19" i="17"/>
  <c r="D43" i="17" s="1"/>
  <c r="D66" i="17" s="1"/>
  <c r="I15" i="17"/>
  <c r="I39" i="17"/>
  <c r="I62" i="17" s="1"/>
  <c r="D15" i="17"/>
  <c r="D39" i="17" s="1"/>
  <c r="D62" i="17" s="1"/>
  <c r="I11" i="17"/>
  <c r="I35" i="17" s="1"/>
  <c r="I58" i="17" s="1"/>
  <c r="D11" i="17"/>
  <c r="D35" i="17"/>
  <c r="D58" i="17" s="1"/>
  <c r="I7" i="17"/>
  <c r="I31" i="17"/>
  <c r="I54" i="17" s="1"/>
  <c r="D7" i="17"/>
  <c r="D31" i="17" s="1"/>
  <c r="D54" i="17" s="1"/>
  <c r="I4" i="17"/>
  <c r="I28" i="17" s="1"/>
  <c r="I51" i="17" s="1"/>
  <c r="E4" i="17"/>
  <c r="E28" i="17" s="1"/>
  <c r="E51" i="17" s="1"/>
  <c r="C4" i="17"/>
  <c r="C28" i="17" s="1"/>
  <c r="C51" i="17" s="1"/>
  <c r="K3" i="17"/>
  <c r="K27" i="17" s="1"/>
  <c r="K50" i="17" s="1"/>
  <c r="H3" i="17"/>
  <c r="H27" i="17" s="1"/>
  <c r="H50" i="17" s="1"/>
  <c r="C3" i="17"/>
  <c r="C27" i="17" s="1"/>
  <c r="C50" i="17" s="1"/>
  <c r="I2" i="17"/>
  <c r="I26" i="17" s="1"/>
  <c r="I49" i="17" s="1"/>
  <c r="B2" i="17"/>
  <c r="B26" i="17" s="1"/>
  <c r="B49" i="17" s="1"/>
  <c r="D7" i="8"/>
  <c r="D31" i="8"/>
  <c r="D54" i="8" s="1"/>
  <c r="E47" i="8"/>
  <c r="E70" i="8"/>
  <c r="K3" i="8"/>
  <c r="K27" i="8" s="1"/>
  <c r="K50" i="8" s="1"/>
  <c r="H28" i="8"/>
  <c r="H51" i="8"/>
  <c r="I19" i="8"/>
  <c r="I43" i="8"/>
  <c r="I66" i="8"/>
  <c r="I15" i="8"/>
  <c r="I39" i="8" s="1"/>
  <c r="I62" i="8" s="1"/>
  <c r="I11" i="8"/>
  <c r="I21" i="8" s="1"/>
  <c r="I45" i="8" s="1"/>
  <c r="I68" i="8" s="1"/>
  <c r="I7" i="8"/>
  <c r="I31" i="8" s="1"/>
  <c r="I54" i="8" s="1"/>
  <c r="D19" i="8"/>
  <c r="D43" i="8" s="1"/>
  <c r="D66" i="8" s="1"/>
  <c r="D15" i="8"/>
  <c r="D39" i="8"/>
  <c r="D62" i="8" s="1"/>
  <c r="D11" i="8"/>
  <c r="D35" i="8" s="1"/>
  <c r="D58" i="8" s="1"/>
  <c r="I4" i="8"/>
  <c r="I28" i="8" s="1"/>
  <c r="I51" i="8" s="1"/>
  <c r="H3" i="8"/>
  <c r="H27" i="8" s="1"/>
  <c r="H50" i="8" s="1"/>
  <c r="E18" i="8"/>
  <c r="E42" i="8" s="1"/>
  <c r="E65" i="8" s="1"/>
  <c r="E14" i="8"/>
  <c r="E38" i="8" s="1"/>
  <c r="E61" i="8" s="1"/>
  <c r="E10" i="8"/>
  <c r="E34" i="8" s="1"/>
  <c r="E57" i="8" s="1"/>
  <c r="E6" i="8"/>
  <c r="E30" i="8" s="1"/>
  <c r="E53" i="8" s="1"/>
  <c r="C19" i="8"/>
  <c r="C43" i="8" s="1"/>
  <c r="C66" i="8" s="1"/>
  <c r="C15" i="8"/>
  <c r="C39" i="8" s="1"/>
  <c r="C62" i="8" s="1"/>
  <c r="C11" i="8"/>
  <c r="C35" i="8" s="1"/>
  <c r="C58" i="8" s="1"/>
  <c r="C7" i="8"/>
  <c r="C31" i="8" s="1"/>
  <c r="C54" i="8" s="1"/>
  <c r="B18" i="8"/>
  <c r="B42" i="8" s="1"/>
  <c r="B65" i="8" s="1"/>
  <c r="B14" i="8"/>
  <c r="B38" i="8" s="1"/>
  <c r="B61" i="8" s="1"/>
  <c r="B10" i="8"/>
  <c r="B34" i="8" s="1"/>
  <c r="B57" i="8" s="1"/>
  <c r="B6" i="8"/>
  <c r="B30" i="8" s="1"/>
  <c r="B53" i="8" s="1"/>
  <c r="I2" i="8"/>
  <c r="I26" i="8" s="1"/>
  <c r="I49" i="8" s="1"/>
  <c r="E4" i="8"/>
  <c r="E28" i="8" s="1"/>
  <c r="E51" i="8" s="1"/>
  <c r="C4" i="8"/>
  <c r="C28" i="8" s="1"/>
  <c r="C51" i="8" s="1"/>
  <c r="C3" i="8"/>
  <c r="C27" i="8" s="1"/>
  <c r="C50" i="8" s="1"/>
  <c r="B2" i="8"/>
  <c r="B26" i="8" s="1"/>
  <c r="B49" i="8" s="1"/>
  <c r="O13" i="16"/>
  <c r="K19" i="16" s="1"/>
  <c r="J13" i="16"/>
  <c r="F19" i="16" s="1"/>
  <c r="H30" i="8"/>
  <c r="H53" i="8" s="1"/>
  <c r="H31" i="8"/>
  <c r="H54" i="8" s="1"/>
  <c r="H32" i="8"/>
  <c r="H55" i="8" s="1"/>
  <c r="H33" i="8"/>
  <c r="H56" i="8"/>
  <c r="H34" i="8"/>
  <c r="H57" i="8" s="1"/>
  <c r="H35" i="8"/>
  <c r="H58" i="8"/>
  <c r="H36" i="8"/>
  <c r="H59" i="8" s="1"/>
  <c r="H37" i="8"/>
  <c r="H60" i="8" s="1"/>
  <c r="H38" i="8"/>
  <c r="H61" i="8" s="1"/>
  <c r="H39" i="8"/>
  <c r="H62" i="8" s="1"/>
  <c r="H40" i="8"/>
  <c r="H63" i="8" s="1"/>
  <c r="H41" i="8"/>
  <c r="H64" i="8"/>
  <c r="H42" i="8"/>
  <c r="H65" i="8"/>
  <c r="H43" i="8"/>
  <c r="H66" i="8"/>
  <c r="H44" i="8"/>
  <c r="H67" i="8"/>
  <c r="H29" i="8"/>
  <c r="H52" i="8" s="1"/>
  <c r="K26" i="8"/>
  <c r="K49" i="8" s="1"/>
  <c r="G7" i="17"/>
  <c r="E11" i="17" s="1"/>
  <c r="G7" i="18" l="1"/>
  <c r="E11" i="18" s="1"/>
  <c r="I35" i="8"/>
  <c r="I58" i="8" s="1"/>
  <c r="I21" i="18"/>
  <c r="I45" i="18" s="1"/>
  <c r="I68" i="18" s="1"/>
  <c r="G31" i="17"/>
  <c r="G54" i="17" s="1"/>
  <c r="G31" i="18"/>
  <c r="G54" i="18" s="1"/>
  <c r="B14" i="17"/>
  <c r="B38" i="17" s="1"/>
  <c r="B61" i="17" s="1"/>
  <c r="E18" i="18"/>
  <c r="E42" i="18" s="1"/>
  <c r="E65" i="18" s="1"/>
  <c r="I31" i="18"/>
  <c r="I54" i="18" s="1"/>
  <c r="I21" i="17"/>
  <c r="I45" i="17" s="1"/>
  <c r="I68" i="17" s="1"/>
  <c r="G11" i="18"/>
  <c r="E35" i="18"/>
  <c r="E58" i="18" s="1"/>
  <c r="E35" i="17"/>
  <c r="E58" i="17" s="1"/>
  <c r="G11" i="17"/>
  <c r="G7" i="8"/>
  <c r="E15" i="17" l="1"/>
  <c r="G35" i="17"/>
  <c r="G58" i="17" s="1"/>
  <c r="G31" i="8"/>
  <c r="G54" i="8" s="1"/>
  <c r="E11" i="8"/>
  <c r="G35" i="18"/>
  <c r="G58" i="18" s="1"/>
  <c r="E15" i="18"/>
  <c r="E39" i="17" l="1"/>
  <c r="E62" i="17" s="1"/>
  <c r="G15" i="17"/>
  <c r="G39" i="17" s="1"/>
  <c r="G62" i="17" s="1"/>
  <c r="G15" i="18"/>
  <c r="G39" i="18" s="1"/>
  <c r="G62" i="18" s="1"/>
  <c r="E39" i="18"/>
  <c r="E62" i="18" s="1"/>
  <c r="G11" i="8"/>
  <c r="E35" i="8"/>
  <c r="E58" i="8" s="1"/>
  <c r="G35" i="8" l="1"/>
  <c r="G58" i="8" s="1"/>
  <c r="E15" i="8"/>
  <c r="G15" i="8" l="1"/>
  <c r="G39" i="8" s="1"/>
  <c r="G62" i="8" s="1"/>
  <c r="E39" i="8"/>
  <c r="E62" i="8" s="1"/>
</calcChain>
</file>

<file path=xl/sharedStrings.xml><?xml version="1.0" encoding="utf-8"?>
<sst xmlns="http://schemas.openxmlformats.org/spreadsheetml/2006/main" count="936" uniqueCount="591">
  <si>
    <t>-</t>
  </si>
  <si>
    <t>Kontrolle</t>
  </si>
  <si>
    <t>Total</t>
  </si>
  <si>
    <t>E-Mail:</t>
  </si>
  <si>
    <t>Nein:</t>
  </si>
  <si>
    <t>1. Karton Nr.</t>
  </si>
  <si>
    <t>Schweizer Gruppenmeisterschaft</t>
  </si>
  <si>
    <t>Championnat suisse de groupes</t>
  </si>
  <si>
    <t>Gewehr 10m / carabine 10m</t>
  </si>
  <si>
    <t>Name + Vorname / Nom et prénom</t>
  </si>
  <si>
    <t>Lizenz-Nr.   Licence no:</t>
  </si>
  <si>
    <t>Auswechselschütze tireurs remplaçants</t>
  </si>
  <si>
    <t>Gruppe Nr. / groupe no:</t>
  </si>
  <si>
    <t>Verein/Société:</t>
  </si>
  <si>
    <t>Vereinsnummer</t>
  </si>
  <si>
    <t>Ja</t>
  </si>
  <si>
    <t>Adresse/adresse:</t>
  </si>
  <si>
    <t>1. Carton-no:</t>
  </si>
  <si>
    <t>Tel./tél:</t>
  </si>
  <si>
    <t>Erläuterungen / remarques:</t>
  </si>
  <si>
    <r>
      <t xml:space="preserve">Bei Auswechselschützen muss ein </t>
    </r>
    <r>
      <rPr>
        <b/>
        <i/>
        <sz val="10"/>
        <rFont val="Arial"/>
        <family val="2"/>
      </rPr>
      <t>x</t>
    </r>
    <r>
      <rPr>
        <i/>
        <sz val="10"/>
        <rFont val="Arial"/>
        <family val="2"/>
      </rPr>
      <t xml:space="preserve"> in die entsprechende Spalte eingetragen werden</t>
    </r>
  </si>
  <si>
    <r>
      <t>Die Scheibenart muss mit einem</t>
    </r>
    <r>
      <rPr>
        <b/>
        <i/>
        <sz val="10"/>
        <rFont val="Arial"/>
        <family val="2"/>
      </rPr>
      <t xml:space="preserve"> x</t>
    </r>
    <r>
      <rPr>
        <i/>
        <sz val="10"/>
        <rFont val="Arial"/>
        <family val="2"/>
      </rPr>
      <t xml:space="preserve"> im entsprechenden Feld eingetragen werden</t>
    </r>
  </si>
  <si>
    <t>Die erste Nummer der ausgeteilten Kartons ist im entsprechenden Feld einzutragen.</t>
  </si>
  <si>
    <r>
      <t xml:space="preserve">Signalez les tireurs remplaçants par un </t>
    </r>
    <r>
      <rPr>
        <b/>
        <i/>
        <sz val="10"/>
        <rFont val="Arial"/>
        <family val="2"/>
      </rPr>
      <t>x</t>
    </r>
    <r>
      <rPr>
        <i/>
        <sz val="10"/>
        <rFont val="Arial"/>
        <family val="2"/>
      </rPr>
      <t xml:space="preserve"> dans la colonne correspondante</t>
    </r>
  </si>
  <si>
    <r>
      <t xml:space="preserve">Placez un </t>
    </r>
    <r>
      <rPr>
        <b/>
        <i/>
        <sz val="10"/>
        <rFont val="Arial"/>
        <family val="2"/>
      </rPr>
      <t>x</t>
    </r>
    <r>
      <rPr>
        <i/>
        <sz val="10"/>
        <rFont val="Arial"/>
        <family val="2"/>
      </rPr>
      <t xml:space="preserve"> dans la case correspondant au type de cibles.</t>
    </r>
  </si>
  <si>
    <t>Le numéro du 1er des cartons distribués doit figurer dans la casse prévue à cet effet</t>
  </si>
  <si>
    <t xml:space="preserve"> </t>
  </si>
  <si>
    <t>Name + Vorname                       Nom et prénom</t>
  </si>
  <si>
    <t>JG Année</t>
  </si>
  <si>
    <t>Elektronisch:</t>
  </si>
  <si>
    <t>Runde: Tour:</t>
  </si>
  <si>
    <t>Verein: Sociéte:</t>
  </si>
  <si>
    <t>Funktionär: Responsable:</t>
  </si>
  <si>
    <t>Vereinsnummer: Société No:</t>
  </si>
  <si>
    <t>Strasse, PLZ, Ort: rue, NPA, lieu:</t>
  </si>
  <si>
    <t>Name, Nom:</t>
  </si>
  <si>
    <t>Jg: Année</t>
  </si>
  <si>
    <t>Lizenz Nr./Licence no:</t>
  </si>
  <si>
    <t>Gruppe:Groupe:</t>
  </si>
  <si>
    <t>Tel. / Tél:</t>
  </si>
  <si>
    <t>Resultat  Résultat</t>
  </si>
  <si>
    <t>Contrôle</t>
  </si>
  <si>
    <t>Gruppenmeisterschaft SSV Gewehr 10m
Championnant de groupes SSV carabine 10m</t>
  </si>
  <si>
    <t>Die aufgeführten Schützen sind lizenzierte Mitglieder unseres Vereins. Sie haben Vorschrifts- gemäss geschossen.  Les tireurs inscripts sont membres licenciés de notre société. Ils ont tiré confoormément aux prescriptions.</t>
  </si>
  <si>
    <t>Der Kontrolleur / Le Contrôleur:</t>
  </si>
  <si>
    <t>Die Scheiben müssen der Reihe nach verbraucht werden.</t>
  </si>
  <si>
    <t>Les cibles / feuilles de stand doivent être utilisées dans l'ordre de leur numérotation.</t>
  </si>
  <si>
    <t>Junioren /
Juniors</t>
  </si>
  <si>
    <t>U19 - 
U21</t>
  </si>
  <si>
    <t>Junioren /
Juniors U19-U21</t>
  </si>
  <si>
    <t>Gruppenchef/chef du groupe:</t>
  </si>
  <si>
    <t>Name/nom:</t>
  </si>
  <si>
    <t>PLZ+Ort/NPA+Lieu</t>
  </si>
  <si>
    <t>Elektronische Scheiben/                     Cibles électroniques:</t>
  </si>
  <si>
    <t>Cibles électroniques:</t>
  </si>
  <si>
    <t xml:space="preserve">Vereinsname gemäs SAT-Admin erfassen bitte. </t>
  </si>
  <si>
    <t>Veuillez saisir le nom de l'association conformément à SAT-Admin.</t>
  </si>
  <si>
    <t>1.01.0.06.002</t>
  </si>
  <si>
    <t>Junioren /
Juniors
U19-U21</t>
  </si>
  <si>
    <t>Nombre de Numéro de licence</t>
  </si>
  <si>
    <t>Catégorie</t>
  </si>
  <si>
    <t>Numéro de la société</t>
  </si>
  <si>
    <t>Nom de la société</t>
  </si>
  <si>
    <t>Actif-A F10m</t>
  </si>
  <si>
    <t>Total général</t>
  </si>
  <si>
    <t>Adliswil Schützenverein</t>
  </si>
  <si>
    <t>1.11.0.05.085</t>
  </si>
  <si>
    <t>Aedermannsdorf-Herbetswil Sportschützen</t>
  </si>
  <si>
    <t>1.02.4.00.005</t>
  </si>
  <si>
    <t>Aegerten, Sportschützen Biel-Aegerten</t>
  </si>
  <si>
    <t>1.01.0.14.003</t>
  </si>
  <si>
    <t>Affoltern a. A. Sportschützen</t>
  </si>
  <si>
    <t>1.22.0.01.003</t>
  </si>
  <si>
    <t>Aigle Société de tir Sous-Officiers et Guidon</t>
  </si>
  <si>
    <t>1.01.0.14.057</t>
  </si>
  <si>
    <t>Albisrieden-Urdorf Sportschützen</t>
  </si>
  <si>
    <t>1.14.0.04.001</t>
  </si>
  <si>
    <t>Altdorf-Opfertshofen Schützengesellschaft</t>
  </si>
  <si>
    <t>1.05.0.02.002</t>
  </si>
  <si>
    <t>Altendorf Feldschützen</t>
  </si>
  <si>
    <t>1.44.0.00.001</t>
  </si>
  <si>
    <t>Altstätten Sportschützen</t>
  </si>
  <si>
    <t>1.44.0.00.002</t>
  </si>
  <si>
    <t>Appenzell Luftgewehrsektion</t>
  </si>
  <si>
    <t>1.20.0.01.014</t>
  </si>
  <si>
    <t>Arbon-Roggwil, Tälischützen</t>
  </si>
  <si>
    <t>1.37.0.00.003</t>
  </si>
  <si>
    <t>Attalens-Châtel Société de tir sportif</t>
  </si>
  <si>
    <t>1.00.8.00.001</t>
  </si>
  <si>
    <t>Ausländische Einzelschützen</t>
  </si>
  <si>
    <t>1.17.0.04.008</t>
  </si>
  <si>
    <t>Au-Widnau Schützengesellschaft</t>
  </si>
  <si>
    <t>1.37.0.00.004</t>
  </si>
  <si>
    <t>Avry-devant-Pont Société de tir air comprimé</t>
  </si>
  <si>
    <t>1.37.0.00.038</t>
  </si>
  <si>
    <t>Avry-sur-Matran Société de tir</t>
  </si>
  <si>
    <t>1.23.3.01.008</t>
  </si>
  <si>
    <t>Bagnes Société de tir Le Pleureur</t>
  </si>
  <si>
    <t>1.11.0.05.017</t>
  </si>
  <si>
    <t>Balsthal-Klus Schützenverein</t>
  </si>
  <si>
    <t>1.13.0.00.011</t>
  </si>
  <si>
    <t>Basel Schiess-Sport Helvetia</t>
  </si>
  <si>
    <t>1.26.0.02.002</t>
  </si>
  <si>
    <t>Bassecourt-Develier Société de tir</t>
  </si>
  <si>
    <t>1.02.2.00.011</t>
  </si>
  <si>
    <t>Bätterkinden Sportschützen</t>
  </si>
  <si>
    <t>1.21.0.00.011</t>
  </si>
  <si>
    <t>Bellinzona Società Carabinieri della città</t>
  </si>
  <si>
    <t>1.19.0.03.030</t>
  </si>
  <si>
    <t>Berikon Feldschützen</t>
  </si>
  <si>
    <t>1.14.0.03.006</t>
  </si>
  <si>
    <t>Beringen Schützengesellschaft</t>
  </si>
  <si>
    <t>1.02.4.01.034</t>
  </si>
  <si>
    <t>Bern Stadtschützen</t>
  </si>
  <si>
    <t>1.01.0.03.035</t>
  </si>
  <si>
    <t>Bettensee Schützen Kloten-Dietlikon</t>
  </si>
  <si>
    <t>1.02.7.00.019</t>
  </si>
  <si>
    <t>Biel, Sportschützen Biel Luftgewehr</t>
  </si>
  <si>
    <t>1.11.0.03.205</t>
  </si>
  <si>
    <t>Biezwil Sportschützen</t>
  </si>
  <si>
    <t>1.44.0.00.007</t>
  </si>
  <si>
    <t>Bischofszell Sportschützen</t>
  </si>
  <si>
    <t>1.21.0.00.002</t>
  </si>
  <si>
    <t>Bodio Società Tiro Sportivo Leventina</t>
  </si>
  <si>
    <t>1.02.1.00.023</t>
  </si>
  <si>
    <t>Bönigen Sportschützen</t>
  </si>
  <si>
    <t>1.11.0.07.028</t>
  </si>
  <si>
    <t>Boningen Militärschützen</t>
  </si>
  <si>
    <t>1.24.0.02.005</t>
  </si>
  <si>
    <t>Boudry Noble Compagnie des Mousquetaires</t>
  </si>
  <si>
    <t>1.23.2.04.012</t>
  </si>
  <si>
    <t>Bramois Sté des Tireurs de la Borgne</t>
  </si>
  <si>
    <t>1.23.0.00.005</t>
  </si>
  <si>
    <t>Brig, Schiesssportverein BRIGLINA</t>
  </si>
  <si>
    <t>1.19.0.04.049</t>
  </si>
  <si>
    <t>Brugg, Schiesssportgesellschaft Brugg-Windisch</t>
  </si>
  <si>
    <t>1.17.0.10.015</t>
  </si>
  <si>
    <t>Brunnadern Sportschützen Neckertal</t>
  </si>
  <si>
    <t>1.13.0.05.030</t>
  </si>
  <si>
    <t>Bubendorf Feldschützengesellschaft</t>
  </si>
  <si>
    <t>1.19.0.01.052</t>
  </si>
  <si>
    <t>Buchs AG Schützenbund</t>
  </si>
  <si>
    <t>1.17.0.05.016</t>
  </si>
  <si>
    <t>Buchs-Räfis Schützengesellschaft</t>
  </si>
  <si>
    <t>1.10.0.03.220</t>
  </si>
  <si>
    <t>Bulle Société de tir à air comprimé</t>
  </si>
  <si>
    <t>1.02.5.03.034</t>
  </si>
  <si>
    <t>Büren an der Aare Schützenverein</t>
  </si>
  <si>
    <t>1.02.3.02.026</t>
  </si>
  <si>
    <t>Burgdorf Stadtschützen</t>
  </si>
  <si>
    <t>1.22.9.08.004</t>
  </si>
  <si>
    <t>Bursinel Sté de tir sportif PC - AC</t>
  </si>
  <si>
    <t>1.09.0.00.006</t>
  </si>
  <si>
    <t>Cham, SSV Cham-Ennetsee</t>
  </si>
  <si>
    <t>1.22.0.04.045</t>
  </si>
  <si>
    <t>Champagne Sté de Tir Sportif du Maillu</t>
  </si>
  <si>
    <t>1.22.0.10.048</t>
  </si>
  <si>
    <t>Château-d´Oex, Armes Réunies du Pays-d´Enhaut</t>
  </si>
  <si>
    <t>1.37.0.00.013</t>
  </si>
  <si>
    <t>Chavannes-les-Forts Tir Sportif</t>
  </si>
  <si>
    <t>1.25.0.00.106</t>
  </si>
  <si>
    <t>Chêne-Bourg, Société Chênoise de tir</t>
  </si>
  <si>
    <t>1.21.0.00.030</t>
  </si>
  <si>
    <t>Chiasso, Società Liberi Tiratori</t>
  </si>
  <si>
    <t>1.18.0.01.029</t>
  </si>
  <si>
    <t>Chur Schützengesellschaft der Stadt Chur</t>
  </si>
  <si>
    <t>1.24.0.02.031</t>
  </si>
  <si>
    <t>Cortaillod Noble Compagnie des Mousquetaires</t>
  </si>
  <si>
    <t>1.37.0.00.012</t>
  </si>
  <si>
    <t>Cottens et Environs Société des tireurs sportifs</t>
  </si>
  <si>
    <t>1.26.0.01.023</t>
  </si>
  <si>
    <t>Courgenay-Courtemautruy Sté de tir Mont-Terrib</t>
  </si>
  <si>
    <t>1.26.0.04.203</t>
  </si>
  <si>
    <t>Courrendlin Sté de tir PC et AC</t>
  </si>
  <si>
    <t>1.50.0.00.012</t>
  </si>
  <si>
    <t>Dagmersellen Sportschützen</t>
  </si>
  <si>
    <t>1.18.0.03.038</t>
  </si>
  <si>
    <t>Davos Schiess Sport</t>
  </si>
  <si>
    <t>1.01.0.14.011</t>
  </si>
  <si>
    <t>Dielsdorf und Umgebung Sportschützen</t>
  </si>
  <si>
    <t>1.02.1.03.028</t>
  </si>
  <si>
    <t>Diemtigtal Sportschützen</t>
  </si>
  <si>
    <t>1.19.0.07.062</t>
  </si>
  <si>
    <t>Dintikon Feldschützen</t>
  </si>
  <si>
    <t>1.18.0.01.043</t>
  </si>
  <si>
    <t>Domat/Ems Sportschützen</t>
  </si>
  <si>
    <t>1.10.0.06.246</t>
  </si>
  <si>
    <t>Dompierre-Russy, Société de Tir Les Carabiniers</t>
  </si>
  <si>
    <t>1.14.0.04.012</t>
  </si>
  <si>
    <t>Dörflingen Schützengesellschaft</t>
  </si>
  <si>
    <t>1.50.0.00.014</t>
  </si>
  <si>
    <t>Ebikon Sportschützen</t>
  </si>
  <si>
    <t>1.44.0.00.011</t>
  </si>
  <si>
    <t>Ebnat-Kappel &amp; Umgebung Luftgewehrsektion</t>
  </si>
  <si>
    <t>1.22.0.03.094</t>
  </si>
  <si>
    <t>Echallens, Société Tir Sportif</t>
  </si>
  <si>
    <t>1.03.0.04.019</t>
  </si>
  <si>
    <t>Eich Sportschützen Club</t>
  </si>
  <si>
    <t>1.05.0.03.017</t>
  </si>
  <si>
    <t>Einsiedeln Schützenverein Tell</t>
  </si>
  <si>
    <t>1.50.0.00.016</t>
  </si>
  <si>
    <t>Emmen Sportschützen</t>
  </si>
  <si>
    <t>1.50.0.00.002</t>
  </si>
  <si>
    <t>Erstfeld Sportschützen Uri</t>
  </si>
  <si>
    <t>1.44.0.00.058</t>
  </si>
  <si>
    <t>Eschen Sportschützen</t>
  </si>
  <si>
    <t>1.03.0.05.032</t>
  </si>
  <si>
    <t>Ettiswil Feldschützen</t>
  </si>
  <si>
    <t>1.25.0.00.005</t>
  </si>
  <si>
    <t>Exercices de l´Arquebuse et la Navigation</t>
  </si>
  <si>
    <t>1.01.0.15.014</t>
  </si>
  <si>
    <t>Fehraltorf, Sportschützen Fehraltorf u.Umgebung</t>
  </si>
  <si>
    <t>1.26.0.03.073</t>
  </si>
  <si>
    <t>Franches-Montagnes Pistolet &amp; Petit calibre</t>
  </si>
  <si>
    <t>1.20.0.04.062</t>
  </si>
  <si>
    <t>Frauenfeld Stadtschützen Gesellschaft</t>
  </si>
  <si>
    <t>1.13.0.03.040</t>
  </si>
  <si>
    <t>Frenkendorf Schützengesellschaft</t>
  </si>
  <si>
    <t>1.10.0.01.267</t>
  </si>
  <si>
    <t>Fribourg Société de tir de la Ville</t>
  </si>
  <si>
    <t>1.19.0.06.086</t>
  </si>
  <si>
    <t>Frick Sportschützen</t>
  </si>
  <si>
    <t>1.02.1.00.133</t>
  </si>
  <si>
    <t>Frutigen Sportschützen Frutigland</t>
  </si>
  <si>
    <t>1.15.0.00.002</t>
  </si>
  <si>
    <t>Gais Sportschützen</t>
  </si>
  <si>
    <t>1.02.4.00.135</t>
  </si>
  <si>
    <t>Gampelen Sportschützen</t>
  </si>
  <si>
    <t>1.13.0.04.043</t>
  </si>
  <si>
    <t>Gelterkinden Schützengesellschaft</t>
  </si>
  <si>
    <t>1.25.0.00.119</t>
  </si>
  <si>
    <t>Genève, S.T.S.G. Société de Tir Sportif</t>
  </si>
  <si>
    <t>1.11.0.04.009</t>
  </si>
  <si>
    <t>Gerlafingen Sportschützen</t>
  </si>
  <si>
    <t>1.37.0.00.014</t>
  </si>
  <si>
    <t>Gibloux Tir Sportif 10m</t>
  </si>
  <si>
    <t>1.08.0.00.010</t>
  </si>
  <si>
    <t>Glarus, Sportschützen Glarnerland</t>
  </si>
  <si>
    <t>1.01.0.14.016</t>
  </si>
  <si>
    <t>Glattfelden Sportschützen-Verein</t>
  </si>
  <si>
    <t>1.23.0.00.027</t>
  </si>
  <si>
    <t>Glis Schützengesellschaft (SGG)</t>
  </si>
  <si>
    <t>1.17.0.01.036</t>
  </si>
  <si>
    <t>Goldach Schützengesellschaft</t>
  </si>
  <si>
    <t>1.17.0.01.170</t>
  </si>
  <si>
    <t>Gossau SG Sportschützen</t>
  </si>
  <si>
    <t>1.44.0.00.017</t>
  </si>
  <si>
    <t>Grabs Sportschützen</t>
  </si>
  <si>
    <t>1.11.0.07.011</t>
  </si>
  <si>
    <t>Gretzenbach Sportschützen</t>
  </si>
  <si>
    <t>1.02.1.00.037</t>
  </si>
  <si>
    <t>Grindelwald Kleinkaliberschützen</t>
  </si>
  <si>
    <t>1.02.1.00.038</t>
  </si>
  <si>
    <t>Gstaad-Saanen Sportschützen</t>
  </si>
  <si>
    <t>1.02.4.03.055</t>
  </si>
  <si>
    <t>Guggisberg Militärschützengesellschaft</t>
  </si>
  <si>
    <t>1.14.0.03.014</t>
  </si>
  <si>
    <t>Guntmadingen Feldschützengesellschaft</t>
  </si>
  <si>
    <t>1.14.0.03.015</t>
  </si>
  <si>
    <t>Hallau Schützen</t>
  </si>
  <si>
    <t>1.10.0.02.080</t>
  </si>
  <si>
    <t>Heitenried Schützen</t>
  </si>
  <si>
    <t>1.50.0.00.029</t>
  </si>
  <si>
    <t>Hochdorf Sportschützen</t>
  </si>
  <si>
    <t>1.11.0.09.015</t>
  </si>
  <si>
    <t>Hofstetten-Flüh Sportschützen</t>
  </si>
  <si>
    <t>1.01.0.02.001</t>
  </si>
  <si>
    <t>Humlikon-Adlikon Schützenverein</t>
  </si>
  <si>
    <t>1.02.2.03.030</t>
  </si>
  <si>
    <t>Huttwil Sportschützen</t>
  </si>
  <si>
    <t>1.18.0.01.068</t>
  </si>
  <si>
    <t>Igis-Landquart Schiesssportverein</t>
  </si>
  <si>
    <t>1.18.0.08.069</t>
  </si>
  <si>
    <t>Ilanz, Sportschützen Surselva</t>
  </si>
  <si>
    <t>1.01.0.08.075</t>
  </si>
  <si>
    <t>Illnau-Effretikon Schiesssportverein</t>
  </si>
  <si>
    <t>1.21.0.00.054</t>
  </si>
  <si>
    <t>Iseo-Cimo  Società Tiratori Santa Maria</t>
  </si>
  <si>
    <t>1.19.0.10.019</t>
  </si>
  <si>
    <t>Kölliken Sportschützen</t>
  </si>
  <si>
    <t>1.20.0.05.096</t>
  </si>
  <si>
    <t>Kreuzlingen Schützenverein</t>
  </si>
  <si>
    <t>1.18.0.03.075</t>
  </si>
  <si>
    <t>Küblis Sportschützen Mittelprättigau</t>
  </si>
  <si>
    <t>1.18.0.03.074</t>
  </si>
  <si>
    <t>Küblis, Schützenverein Rätikon</t>
  </si>
  <si>
    <t>1.01.0.13.026</t>
  </si>
  <si>
    <t>Küsnacht Sportschützen</t>
  </si>
  <si>
    <t>1.13.0.02.012</t>
  </si>
  <si>
    <t>Laufen Sportschützen</t>
  </si>
  <si>
    <t>1.22.0.05.140</t>
  </si>
  <si>
    <t>Lausanne Société de tir Les Carabiniers</t>
  </si>
  <si>
    <t>1.37.0.00.051</t>
  </si>
  <si>
    <t>Le Crêt FR Société de tir Air comprimé</t>
  </si>
  <si>
    <t>1.24.0.05.050</t>
  </si>
  <si>
    <t>Le Locle Société Locloise de Tir Sportif (SLTS)</t>
  </si>
  <si>
    <t>1.19.0.07.141</t>
  </si>
  <si>
    <t>Lenzburg Schützengesellschaft</t>
  </si>
  <si>
    <t>1.21.0.00.003</t>
  </si>
  <si>
    <t>Locarno, Società Tiro Sportivo</t>
  </si>
  <si>
    <t>1.22.9.07.023</t>
  </si>
  <si>
    <t>Lonay-Morges Air Comprimé La Mouche</t>
  </si>
  <si>
    <t>1.21.0.00.060</t>
  </si>
  <si>
    <t>Lugano Società Civici Carabinieri</t>
  </si>
  <si>
    <t>1.37.0.00.042</t>
  </si>
  <si>
    <t>Lully, Tir sportif la Mouche</t>
  </si>
  <si>
    <t>1.06.0.00.006</t>
  </si>
  <si>
    <t>Lungern, Schützengesellschaft</t>
  </si>
  <si>
    <t>1.03.0.01.077</t>
  </si>
  <si>
    <t>Luzern Schützengesellschaft der Stadt</t>
  </si>
  <si>
    <t>1.18.0.01.087</t>
  </si>
  <si>
    <t>Malans Schützenverein</t>
  </si>
  <si>
    <t>1.01.0.15.027</t>
  </si>
  <si>
    <t>Männedorf Sportschützen</t>
  </si>
  <si>
    <t>1.23.3.02.045</t>
  </si>
  <si>
    <t>Martigny-Région Tireurs sportifs</t>
  </si>
  <si>
    <t>1.20.0.06.107</t>
  </si>
  <si>
    <t>Märwil Schützenverein</t>
  </si>
  <si>
    <t>1.20.0.08.110</t>
  </si>
  <si>
    <t>Mauren-Berg Schützengesellschaft</t>
  </si>
  <si>
    <t>1.01.0.13.015</t>
  </si>
  <si>
    <t>Meilen Sportschützen Feld-Meilen</t>
  </si>
  <si>
    <t>1.02.1.00.063</t>
  </si>
  <si>
    <t>Meiringen Kleinkaliberschützen</t>
  </si>
  <si>
    <t>1.19.0.05.025</t>
  </si>
  <si>
    <t>Menziken-Burg Sportschützen</t>
  </si>
  <si>
    <t>1.26.0.04.214</t>
  </si>
  <si>
    <t>Mervelier/Montsevelier Société de tir air comprimé</t>
  </si>
  <si>
    <t>1.19.0.06.026</t>
  </si>
  <si>
    <t>Mettauertal Sportschützen</t>
  </si>
  <si>
    <t>1.18.0.03.040</t>
  </si>
  <si>
    <t>Monstein Schützenverein</t>
  </si>
  <si>
    <t>1.23.1.01.049</t>
  </si>
  <si>
    <t>Montana Société de tir</t>
  </si>
  <si>
    <t>1.23.3.03.051</t>
  </si>
  <si>
    <t>Monthey Sté de tir Les Carabiniers</t>
  </si>
  <si>
    <t>1.17.0.04.058</t>
  </si>
  <si>
    <t>Montlingen Feldschützengesellschaft</t>
  </si>
  <si>
    <t>1.24.0.04.007</t>
  </si>
  <si>
    <t>Montmollin Sté FAC La Rochette</t>
  </si>
  <si>
    <t>1.22.9.10.024</t>
  </si>
  <si>
    <t>Montreux Riviera, Tir Sportif</t>
  </si>
  <si>
    <t>1.02.5.06.090</t>
  </si>
  <si>
    <t>Mörigen Feldschützen</t>
  </si>
  <si>
    <t>1.19.0.01.029</t>
  </si>
  <si>
    <t>Muhen Sportschützen</t>
  </si>
  <si>
    <t>1.02.3.03.087</t>
  </si>
  <si>
    <t>Münchenbuchsee Feldschützen</t>
  </si>
  <si>
    <t>1.02.2.01.049</t>
  </si>
  <si>
    <t>Münsingen Sportschützen</t>
  </si>
  <si>
    <t>1.19.0.10.055</t>
  </si>
  <si>
    <t>Murgenthal Sportschützen</t>
  </si>
  <si>
    <t>1.19.0.08.023</t>
  </si>
  <si>
    <t>Muri-Freiamt Luftgewehrschützen</t>
  </si>
  <si>
    <t>1.13.0.01.069</t>
  </si>
  <si>
    <t>Muttenz Schützengesellschaft</t>
  </si>
  <si>
    <t>1.02.4.01.029</t>
  </si>
  <si>
    <t>Neuenegg Sportschützen Bramberg-Neuenegg</t>
  </si>
  <si>
    <t>1.44.0.00.014</t>
  </si>
  <si>
    <t>Neunforn Sportschützen</t>
  </si>
  <si>
    <t>1.50.0.00.043</t>
  </si>
  <si>
    <t>Nidwalden LG-Schützen</t>
  </si>
  <si>
    <t>1.11.0.06.046</t>
  </si>
  <si>
    <t>Niederbipp Sportschützen</t>
  </si>
  <si>
    <t>1.17.0.12.064</t>
  </si>
  <si>
    <t>Niederbüren Schützenverein</t>
  </si>
  <si>
    <t>1.02.4.01.076</t>
  </si>
  <si>
    <t>Oberbalm, Sportschützen</t>
  </si>
  <si>
    <t>1.11.0.06.152</t>
  </si>
  <si>
    <t>Oberbuchsiten Schützenverein</t>
  </si>
  <si>
    <t>1.02.2.00.075</t>
  </si>
  <si>
    <t>Oberburg Luftgewehrschützen</t>
  </si>
  <si>
    <t>1.13.0.06.019</t>
  </si>
  <si>
    <t>Oberdorf und Umgebung Sportschützen</t>
  </si>
  <si>
    <t>1.44.0.00.031</t>
  </si>
  <si>
    <t>Oberegg Luftgewehrsektion</t>
  </si>
  <si>
    <t>1.50.0.00.047</t>
  </si>
  <si>
    <t>Obernau Sportschützen</t>
  </si>
  <si>
    <t>1.19.0.02.122</t>
  </si>
  <si>
    <t>Obersiggenthal Schiesssportverein</t>
  </si>
  <si>
    <t>1.13.0.06.020</t>
  </si>
  <si>
    <t>Oberwil BL Sportschützen</t>
  </si>
  <si>
    <t>1.02.1.00.127</t>
  </si>
  <si>
    <t>Oberwil i.S. Sportschützen</t>
  </si>
  <si>
    <t>1.01.0.07.086</t>
  </si>
  <si>
    <t>Oetwil am See Militärschiessverein</t>
  </si>
  <si>
    <t>1.11.0.07.170</t>
  </si>
  <si>
    <t>Olten Luftgewehrschützen</t>
  </si>
  <si>
    <t>1.23.3.01.056</t>
  </si>
  <si>
    <t>Orsières Société de tir Eclair</t>
  </si>
  <si>
    <t>1.22.9.06.029</t>
  </si>
  <si>
    <t>Palézieux, Tireurs sportifs Palézieux C10 / C50</t>
  </si>
  <si>
    <t>1.22.0.02.215</t>
  </si>
  <si>
    <t>Payerne Union des Tireurs Payernois</t>
  </si>
  <si>
    <t>1.03.0.02.098</t>
  </si>
  <si>
    <t>Perlen Schützengesellschaft</t>
  </si>
  <si>
    <t>1.24.0.02.066</t>
  </si>
  <si>
    <t>Peseux, Soc.de tir sportif, Peseux Région</t>
  </si>
  <si>
    <t>1.01.0.10.119</t>
  </si>
  <si>
    <t>Pfungen Schützenverein</t>
  </si>
  <si>
    <t>1.02.4.00.081</t>
  </si>
  <si>
    <t>Pieterlen Sportschützen</t>
  </si>
  <si>
    <t>1.26.0.02.053</t>
  </si>
  <si>
    <t>Pleigne Société de tir Les Geais</t>
  </si>
  <si>
    <t>1.37.0.00.043</t>
  </si>
  <si>
    <t>Pont-la-Ville Société de Tir Air Comprimé</t>
  </si>
  <si>
    <t>1.26.0.04.206</t>
  </si>
  <si>
    <t>Porrentruy, Tir Sportif d´Ajoie</t>
  </si>
  <si>
    <t>1.18.0.10.107</t>
  </si>
  <si>
    <t>Poschiavo Società Tiratori</t>
  </si>
  <si>
    <t>1.13.0.06.021</t>
  </si>
  <si>
    <t>Pratteln/Schweizerhalle Sportschützen</t>
  </si>
  <si>
    <t>1.02.1.01.037</t>
  </si>
  <si>
    <t>Reichenbach i. K. Schützengesellschaft</t>
  </si>
  <si>
    <t>1.37.0.00.048</t>
  </si>
  <si>
    <t>Ried Sportschützen</t>
  </si>
  <si>
    <t>1.11.0.02.029</t>
  </si>
  <si>
    <t>Riedholz-Feldbrunnen Sportschützen</t>
  </si>
  <si>
    <t>1.22.0.05.237</t>
  </si>
  <si>
    <t>Romanel, Tir Sportif la Mèbre</t>
  </si>
  <si>
    <t>1.18.0.07.118</t>
  </si>
  <si>
    <t>Rona Uniun da tiradours Surses</t>
  </si>
  <si>
    <t>1.03.0.02.113</t>
  </si>
  <si>
    <t>Root Schützengesellschaft</t>
  </si>
  <si>
    <t>1.19.0.07.233</t>
  </si>
  <si>
    <t>Rupperswil Freier Schiessverein</t>
  </si>
  <si>
    <t>1.03.0.04.115</t>
  </si>
  <si>
    <t>Ruswil Schützenverein</t>
  </si>
  <si>
    <t>1.18.0.10.131</t>
  </si>
  <si>
    <t>Samedan Societed da tregants</t>
  </si>
  <si>
    <t>1.17.0.06.080</t>
  </si>
  <si>
    <t>Sargans Schützenverein</t>
  </si>
  <si>
    <t>1.23.2.04.070</t>
  </si>
  <si>
    <t>Savièse Société de tir Les Carabiniers</t>
  </si>
  <si>
    <t>1.14.0.01.045</t>
  </si>
  <si>
    <t>Schaffhausen Schützengesellschaft der Stadt</t>
  </si>
  <si>
    <t>1.01.0.14.037</t>
  </si>
  <si>
    <t>Schlieren Sportschützen Limmattal</t>
  </si>
  <si>
    <t>1.41.0.00.011</t>
  </si>
  <si>
    <t>Schmerikon Sportschützen</t>
  </si>
  <si>
    <t>1.20.0.08.149</t>
  </si>
  <si>
    <t>Schönholzerswilen Schützen</t>
  </si>
  <si>
    <t>1.03.0.06.122</t>
  </si>
  <si>
    <t>Schüpfheim Sportschützengesellschaft</t>
  </si>
  <si>
    <t>1.00.8.AT.101</t>
  </si>
  <si>
    <t>Schützengilde Klostertal</t>
  </si>
  <si>
    <t>1.02.4.00.093</t>
  </si>
  <si>
    <t>Schwarzenburg Sportschützen</t>
  </si>
  <si>
    <t>1.50.0.00.071</t>
  </si>
  <si>
    <t>Schwyz Matchschützen Region Schwyz</t>
  </si>
  <si>
    <t>1.11.0.02.006</t>
  </si>
  <si>
    <t>Selzach Sportschützen Leberberg</t>
  </si>
  <si>
    <t>1.11.0.02.189</t>
  </si>
  <si>
    <t>Selzach-Altreu Sportschützen</t>
  </si>
  <si>
    <t>1.19.0.07.251</t>
  </si>
  <si>
    <t>Seon Schützengesellschaft</t>
  </si>
  <si>
    <t>1.19.0.02.037</t>
  </si>
  <si>
    <t>Siggenthal Sportschützen</t>
  </si>
  <si>
    <t>1.02.2.02.074</t>
  </si>
  <si>
    <t>Signau Feldschützengesellschaft</t>
  </si>
  <si>
    <t>1.23.2.04.081</t>
  </si>
  <si>
    <t>Sion Sté de tir La Cible</t>
  </si>
  <si>
    <t>1.13.0.04.098</t>
  </si>
  <si>
    <t>Sissach, Schützengesellschaft 1822</t>
  </si>
  <si>
    <t>1.44.0.00.037</t>
  </si>
  <si>
    <t>Sitterdorf Sportschützen</t>
  </si>
  <si>
    <t>1.11.0.01.193</t>
  </si>
  <si>
    <t>Solothurn Feldwaffenverein</t>
  </si>
  <si>
    <t>1.11.0.04.035</t>
  </si>
  <si>
    <t>Sportschützen Subingen-Deitingen</t>
  </si>
  <si>
    <t>1.26.0.04.208</t>
  </si>
  <si>
    <t>St Ursanne Sté de tir Clos du Doubs PC et AC</t>
  </si>
  <si>
    <t>1.17.0.01.091</t>
  </si>
  <si>
    <t>St. Gallen Feldschützengesellschaft der Stadt</t>
  </si>
  <si>
    <t>1.41.0.00.015</t>
  </si>
  <si>
    <t>St. Gallenkappel Sportschützen</t>
  </si>
  <si>
    <t>1.18.0.10.125</t>
  </si>
  <si>
    <t>St. Moritz-Julia Schützenverein</t>
  </si>
  <si>
    <t>1.23.0.04.070</t>
  </si>
  <si>
    <t>Staldenried Feldschützen</t>
  </si>
  <si>
    <t>1.02.1.07.132</t>
  </si>
  <si>
    <t>Stalden-Schwanden Luftgewehr- + Luftpistolen-Sekt.</t>
  </si>
  <si>
    <t>1.01.0.12.007</t>
  </si>
  <si>
    <t>Stammheim Sportschützen</t>
  </si>
  <si>
    <t>1.23.1.01.063</t>
  </si>
  <si>
    <t>St-Léonard Sté de tir La Villageoise</t>
  </si>
  <si>
    <t>1.23.3.04.066</t>
  </si>
  <si>
    <t>St-Maurice Sté de tir Noble Jeu de Cible</t>
  </si>
  <si>
    <t>1.22.0.07.247</t>
  </si>
  <si>
    <t>St-Prex Société de tir Fleur-de-Lys</t>
  </si>
  <si>
    <t>1.19.0.01.042</t>
  </si>
  <si>
    <t>Suhr Sportschützen</t>
  </si>
  <si>
    <t>1.37.0.00.031</t>
  </si>
  <si>
    <t>Tafers Sportschützen</t>
  </si>
  <si>
    <t>1.19.0.03.269</t>
  </si>
  <si>
    <t>Tägerig Schützengesellschaft</t>
  </si>
  <si>
    <t>1.21.0.00.093</t>
  </si>
  <si>
    <t>Taverne Società Tiratori del Vedeggio</t>
  </si>
  <si>
    <t>1.02.3.00.099</t>
  </si>
  <si>
    <t>Thörigen-Herzogenbuchsee Sportschützen</t>
  </si>
  <si>
    <t>1.02.4.00.100</t>
  </si>
  <si>
    <t>Thörishaus Sportschützen</t>
  </si>
  <si>
    <t>1.02.1.07.161</t>
  </si>
  <si>
    <t>Thun Stadtschützen</t>
  </si>
  <si>
    <t>1.02.1.00.101</t>
  </si>
  <si>
    <t>Thunersee-Region Luftgewehrschützen</t>
  </si>
  <si>
    <t>1.18.0.04.168</t>
  </si>
  <si>
    <t>Thusis Sportschützen</t>
  </si>
  <si>
    <t>1.37.0.00.001</t>
  </si>
  <si>
    <t>Torny et environs, Sté de tir sportif</t>
  </si>
  <si>
    <t>1.21.0.00.090</t>
  </si>
  <si>
    <t>Torre, Tiratori Aria Compressa Blenio</t>
  </si>
  <si>
    <t>1.18.0.08.175</t>
  </si>
  <si>
    <t>Trun Societad da tir Voluntaria</t>
  </si>
  <si>
    <t>1.02.3.03.085</t>
  </si>
  <si>
    <t>Urtenen Sportschützen Grauholz</t>
  </si>
  <si>
    <t>1.00.7.UR.047</t>
  </si>
  <si>
    <t>Uruguay Swiss Shooting Society of Nueva Helvecia</t>
  </si>
  <si>
    <t>1.01.0.09.125</t>
  </si>
  <si>
    <t>Uster Schützengesellschaft</t>
  </si>
  <si>
    <t>1.44.0.00.045</t>
  </si>
  <si>
    <t>Vaduz Zimmerschützen</t>
  </si>
  <si>
    <t>1.26.0.02.018</t>
  </si>
  <si>
    <t>Val Terbi Société de Tir Sportif</t>
  </si>
  <si>
    <t>1.23.3.03.087</t>
  </si>
  <si>
    <t>Val-d´Illiez Sté de tir Les Carabiniers</t>
  </si>
  <si>
    <t>1.24.0.04.017</t>
  </si>
  <si>
    <t>Val-de-Ruz Sté de tir Air Comprimé</t>
  </si>
  <si>
    <t>1.24.0.03.078</t>
  </si>
  <si>
    <t>Val-de-Travers, Tir Sportif Val-de-Travers</t>
  </si>
  <si>
    <t>1.02.4.01.109</t>
  </si>
  <si>
    <t>Vechigen Sportschützen</t>
  </si>
  <si>
    <t>1.23.0.04.080</t>
  </si>
  <si>
    <t>Visp-Eyholz Sportschützen</t>
  </si>
  <si>
    <t>1.37.0.00.049</t>
  </si>
  <si>
    <t>Vuadens Sté de tir carabine 10m</t>
  </si>
  <si>
    <t>1.37.0.00.030</t>
  </si>
  <si>
    <t>Vully-Broye Sté de tir Air comprimé</t>
  </si>
  <si>
    <t>1.01.0.06.131</t>
  </si>
  <si>
    <t>Wädenswil Schützenverein</t>
  </si>
  <si>
    <t>1.01.0.14.045</t>
  </si>
  <si>
    <t>Wallisellen Sportschützengesellschaft</t>
  </si>
  <si>
    <t>1.02.5.06.128</t>
  </si>
  <si>
    <t>Walperswil Feldschützen</t>
  </si>
  <si>
    <t>1.11.0.07.039</t>
  </si>
  <si>
    <t>Wangen bei Olten Sportschützen</t>
  </si>
  <si>
    <t>1.41.0.00.002</t>
  </si>
  <si>
    <t>Wangen Luftgewehrschützen</t>
  </si>
  <si>
    <t>1.02.4.00.116</t>
  </si>
  <si>
    <t>Wattenwil Kleinkaliberschützen</t>
  </si>
  <si>
    <t>1.17.0.07.112</t>
  </si>
  <si>
    <t>Weesen, Schützenverein</t>
  </si>
  <si>
    <t>1.20.0.08.179</t>
  </si>
  <si>
    <t>Weinfelden Schützengesellschaft</t>
  </si>
  <si>
    <t>1.19.0.02.046</t>
  </si>
  <si>
    <t xml:space="preserve">Wettingen-Würenlos Sportschützen </t>
  </si>
  <si>
    <t>1.01.0.01.138</t>
  </si>
  <si>
    <t>Wettswil am Albis Feldschützenverein</t>
  </si>
  <si>
    <t>1.01.0.05.140</t>
  </si>
  <si>
    <t>Wetzikon Schützengesellschaft</t>
  </si>
  <si>
    <t>1.17.0.12.127</t>
  </si>
  <si>
    <t>Wil SG Stadtschützen</t>
  </si>
  <si>
    <t>1.01.0.12.049</t>
  </si>
  <si>
    <t>Wila-Turbenthal Sportschützen</t>
  </si>
  <si>
    <t>1.03.0.05.136</t>
  </si>
  <si>
    <t>Willisau Schützenverein</t>
  </si>
  <si>
    <t>1.11.0.04.241</t>
  </si>
  <si>
    <t>Winistorf Sportschützen</t>
  </si>
  <si>
    <t>1.01.0.12.051</t>
  </si>
  <si>
    <t>Winterthur-Stadt Sportschützen</t>
  </si>
  <si>
    <t>1.19.0.02.318</t>
  </si>
  <si>
    <t>Würenlos Schützengesellschaft</t>
  </si>
  <si>
    <t>1.22.9.04.041</t>
  </si>
  <si>
    <t>Yverdon, Carabiniers d´Yverdon</t>
  </si>
  <si>
    <t>1.02.4.01.124</t>
  </si>
  <si>
    <t>Zollikofen, 10-Meter-Schützen</t>
  </si>
  <si>
    <t>1.19.0.03.051</t>
  </si>
  <si>
    <t>Zufikon Luftgewehrschützen</t>
  </si>
  <si>
    <t>1.13.0.04.115</t>
  </si>
  <si>
    <t>Zunzgen-Tenniken Schiessverein</t>
  </si>
  <si>
    <t>1.01.0.14.055</t>
  </si>
  <si>
    <t>Zürich 11 Sportschützen</t>
  </si>
  <si>
    <t>1.01.0.11.179</t>
  </si>
  <si>
    <t>Zürich Schützengesellschaft der Stadt</t>
  </si>
  <si>
    <t>1.01.0.14.058</t>
  </si>
  <si>
    <t>Zürich-Aussersihl Sportschützen-Gesellschaft</t>
  </si>
  <si>
    <t>1.01.0.11.173</t>
  </si>
  <si>
    <t>Zürich-Neumünster Standschützengesellschaft</t>
  </si>
  <si>
    <t>1.02.1.00.125</t>
  </si>
  <si>
    <t>Zweisimmen-St.Stephan Sportschützen</t>
  </si>
  <si>
    <t>Version: 28.08.2025 / M. Brupbacher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</si>
</sst>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_ [$€-2]\ * #,##0.00_ ;_ [$€-2]\ * \-#,##0.00_ ;_ [$€-2]\ * &quot;-&quot;??_ "/>
    <numFmt numFmtId="166" formatCode="00"/>
  </numFmts>
  <fonts count="3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8"/>
      <name val="Arial"/>
      <family val="2"/>
    </font>
    <font>
      <b/>
      <i/>
      <sz val="16"/>
      <name val="Arial"/>
      <family val="2"/>
    </font>
    <font>
      <i/>
      <sz val="14"/>
      <name val="Arial"/>
      <family val="2"/>
    </font>
    <font>
      <b/>
      <i/>
      <sz val="10"/>
      <color indexed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i/>
      <sz val="9"/>
      <color indexed="10"/>
      <name val="Arial"/>
      <family val="2"/>
    </font>
    <font>
      <sz val="12"/>
      <name val="Monotype Corsiva"/>
      <family val="4"/>
    </font>
    <font>
      <i/>
      <sz val="12"/>
      <color indexed="8"/>
      <name val="Arial"/>
      <family val="2"/>
    </font>
    <font>
      <i/>
      <sz val="7"/>
      <color indexed="10"/>
      <name val="Arial"/>
      <family val="2"/>
    </font>
    <font>
      <i/>
      <sz val="8"/>
      <color indexed="10"/>
      <name val="Arial"/>
      <family val="2"/>
    </font>
    <font>
      <b/>
      <i/>
      <sz val="9"/>
      <color indexed="10"/>
      <name val="Arial"/>
      <family val="2"/>
    </font>
    <font>
      <sz val="10"/>
      <color indexed="27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2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70">
    <xf numFmtId="0" fontId="0" fillId="0" borderId="0" xfId="0"/>
    <xf numFmtId="0" fontId="6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/>
    <xf numFmtId="0" fontId="6" fillId="0" borderId="9" xfId="0" applyFont="1" applyBorder="1"/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24" fillId="0" borderId="0" xfId="0" applyFont="1"/>
    <xf numFmtId="0" fontId="25" fillId="0" borderId="14" xfId="0" applyFont="1" applyBorder="1" applyAlignment="1">
      <alignment horizontal="center"/>
    </xf>
    <xf numFmtId="0" fontId="7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0" xfId="0" applyAlignment="1">
      <alignment wrapText="1"/>
    </xf>
    <xf numFmtId="0" fontId="26" fillId="0" borderId="14" xfId="0" applyFont="1" applyBorder="1" applyAlignment="1">
      <alignment horizontal="center"/>
    </xf>
    <xf numFmtId="0" fontId="23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0" xfId="0" applyFont="1" applyFill="1"/>
    <xf numFmtId="0" fontId="13" fillId="2" borderId="0" xfId="0" applyFont="1" applyFill="1"/>
    <xf numFmtId="164" fontId="14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right" indent="1"/>
    </xf>
    <xf numFmtId="0" fontId="5" fillId="2" borderId="0" xfId="0" applyFont="1" applyFill="1" applyAlignment="1">
      <alignment horizontal="right" indent="1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6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center" wrapText="1"/>
    </xf>
    <xf numFmtId="0" fontId="2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17" fillId="2" borderId="0" xfId="0" applyFont="1" applyFill="1"/>
    <xf numFmtId="0" fontId="18" fillId="2" borderId="0" xfId="0" applyFont="1" applyFill="1"/>
    <xf numFmtId="14" fontId="0" fillId="2" borderId="0" xfId="0" applyNumberFormat="1" applyFill="1"/>
    <xf numFmtId="0" fontId="5" fillId="3" borderId="5" xfId="0" applyFont="1" applyFill="1" applyBorder="1" applyProtection="1">
      <protection locked="0"/>
    </xf>
    <xf numFmtId="0" fontId="5" fillId="3" borderId="2" xfId="0" applyFont="1" applyFill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8" fillId="2" borderId="0" xfId="0" applyFont="1" applyFill="1" applyAlignment="1">
      <alignment horizontal="center"/>
    </xf>
    <xf numFmtId="0" fontId="5" fillId="3" borderId="1" xfId="0" applyFont="1" applyFill="1" applyBorder="1" applyProtection="1">
      <protection locked="0"/>
    </xf>
    <xf numFmtId="0" fontId="5" fillId="3" borderId="16" xfId="0" applyFont="1" applyFill="1" applyBorder="1"/>
    <xf numFmtId="0" fontId="0" fillId="3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32" fillId="0" borderId="0" xfId="3"/>
    <xf numFmtId="0" fontId="32" fillId="0" borderId="1" xfId="3" applyBorder="1"/>
    <xf numFmtId="0" fontId="0" fillId="2" borderId="0" xfId="0" applyFill="1" applyAlignment="1">
      <alignment vertical="center"/>
    </xf>
    <xf numFmtId="0" fontId="11" fillId="2" borderId="0" xfId="2" applyFill="1" applyAlignment="1" applyProtection="1">
      <alignment vertical="center"/>
    </xf>
    <xf numFmtId="164" fontId="14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11" fillId="3" borderId="5" xfId="2" applyFill="1" applyBorder="1" applyAlignment="1" applyProtection="1">
      <alignment horizontal="left"/>
      <protection locked="0"/>
    </xf>
    <xf numFmtId="0" fontId="11" fillId="3" borderId="16" xfId="2" applyFill="1" applyBorder="1" applyAlignment="1" applyProtection="1">
      <alignment horizontal="left"/>
      <protection locked="0"/>
    </xf>
    <xf numFmtId="0" fontId="11" fillId="3" borderId="2" xfId="2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164" fontId="9" fillId="2" borderId="0" xfId="0" applyNumberFormat="1" applyFont="1" applyFill="1" applyAlignment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>
      <alignment horizontal="center" wrapText="1"/>
    </xf>
    <xf numFmtId="0" fontId="27" fillId="2" borderId="0" xfId="0" applyFont="1" applyFill="1" applyAlignment="1">
      <alignment horizontal="center" vertical="center" wrapText="1"/>
    </xf>
    <xf numFmtId="164" fontId="30" fillId="2" borderId="0" xfId="0" applyNumberFormat="1" applyFont="1" applyFill="1" applyAlignment="1">
      <alignment horizontal="left" vertical="center" wrapText="1"/>
    </xf>
    <xf numFmtId="164" fontId="30" fillId="2" borderId="0" xfId="0" applyNumberFormat="1" applyFont="1" applyFill="1" applyAlignment="1">
      <alignment horizontal="left" vertical="center"/>
    </xf>
    <xf numFmtId="0" fontId="6" fillId="0" borderId="21" xfId="0" applyFont="1" applyBorder="1" applyAlignment="1">
      <alignment horizontal="left" wrapText="1" indent="1"/>
    </xf>
    <xf numFmtId="0" fontId="6" fillId="0" borderId="20" xfId="0" applyFont="1" applyBorder="1" applyAlignment="1">
      <alignment horizontal="left" wrapText="1" indent="1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6" xfId="0" applyFont="1" applyBorder="1" applyAlignment="1">
      <alignment horizontal="left" vertical="top" wrapText="1" indent="7"/>
    </xf>
    <xf numFmtId="0" fontId="0" fillId="0" borderId="6" xfId="0" applyBorder="1" applyAlignment="1">
      <alignment horizontal="left" vertical="top" indent="7"/>
    </xf>
    <xf numFmtId="0" fontId="7" fillId="0" borderId="2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166" fontId="6" fillId="0" borderId="4" xfId="0" applyNumberFormat="1" applyFont="1" applyBorder="1" applyAlignment="1">
      <alignment horizontal="center" vertical="center"/>
    </xf>
    <xf numFmtId="166" fontId="6" fillId="0" borderId="32" xfId="0" applyNumberFormat="1" applyFont="1" applyBorder="1" applyAlignment="1">
      <alignment horizontal="center" vertical="center"/>
    </xf>
    <xf numFmtId="0" fontId="23" fillId="0" borderId="6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4">
    <cellStyle name="Euro" xfId="1" xr:uid="{00000000-0005-0000-0000-000000000000}"/>
    <cellStyle name="Link" xfId="2" builtinId="8"/>
    <cellStyle name="Standard" xfId="0" builtinId="0"/>
    <cellStyle name="Standard 2" xfId="3" xr:uid="{250015FB-8CE0-4E2B-875B-60FDFEE8C187}"/>
  </cellStyles>
  <dxfs count="64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. Runde'!H5"/><Relationship Id="rId2" Type="http://schemas.openxmlformats.org/officeDocument/2006/relationships/hyperlink" Target="#'1. Runde'!H5"/><Relationship Id="rId1" Type="http://schemas.openxmlformats.org/officeDocument/2006/relationships/image" Target="../media/image1.png"/><Relationship Id="rId4" Type="http://schemas.openxmlformats.org/officeDocument/2006/relationships/hyperlink" Target="#'3. Runde'!H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tart!B14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art!B14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tart!B14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tart!B1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390525</xdr:colOff>
      <xdr:row>3</xdr:row>
      <xdr:rowOff>247650</xdr:rowOff>
    </xdr:to>
    <xdr:pic>
      <xdr:nvPicPr>
        <xdr:cNvPr id="13438" name="Grafik 3" descr="SSV_LOGO_SH_rot.png">
          <a:extLst>
            <a:ext uri="{FF2B5EF4-FFF2-40B4-BE49-F238E27FC236}">
              <a16:creationId xmlns:a16="http://schemas.microsoft.com/office/drawing/2014/main" id="{00000000-0008-0000-0000-00007E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048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6</xdr:row>
      <xdr:rowOff>114300</xdr:rowOff>
    </xdr:from>
    <xdr:to>
      <xdr:col>4</xdr:col>
      <xdr:colOff>127500</xdr:colOff>
      <xdr:row>9</xdr:row>
      <xdr:rowOff>96525</xdr:rowOff>
    </xdr:to>
    <xdr:sp macro="" textlink="">
      <xdr:nvSpPr>
        <xdr:cNvPr id="2" name="Rechteck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B2AF6C-E484-42B0-8E22-520A1F13C304}"/>
            </a:ext>
          </a:extLst>
        </xdr:cNvPr>
        <xdr:cNvSpPr/>
      </xdr:nvSpPr>
      <xdr:spPr>
        <a:xfrm>
          <a:off x="1333500" y="1552575"/>
          <a:ext cx="1108575" cy="4680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1.</a:t>
          </a:r>
          <a:r>
            <a:rPr lang="de-CH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Runde</a:t>
          </a:r>
        </a:p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Tour 1</a:t>
          </a:r>
        </a:p>
      </xdr:txBody>
    </xdr:sp>
    <xdr:clientData/>
  </xdr:twoCellAnchor>
  <xdr:twoCellAnchor>
    <xdr:from>
      <xdr:col>7</xdr:col>
      <xdr:colOff>0</xdr:colOff>
      <xdr:row>6</xdr:row>
      <xdr:rowOff>76200</xdr:rowOff>
    </xdr:from>
    <xdr:to>
      <xdr:col>8</xdr:col>
      <xdr:colOff>594225</xdr:colOff>
      <xdr:row>9</xdr:row>
      <xdr:rowOff>58425</xdr:rowOff>
    </xdr:to>
    <xdr:sp macro="" textlink="">
      <xdr:nvSpPr>
        <xdr:cNvPr id="4" name="Rechtec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971171-914F-482D-9D1C-7495A8652917}"/>
            </a:ext>
          </a:extLst>
        </xdr:cNvPr>
        <xdr:cNvSpPr/>
      </xdr:nvSpPr>
      <xdr:spPr>
        <a:xfrm>
          <a:off x="5114925" y="1514475"/>
          <a:ext cx="1108575" cy="4680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2. Runde</a:t>
          </a:r>
        </a:p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Tour 2</a:t>
          </a:r>
        </a:p>
      </xdr:txBody>
    </xdr:sp>
    <xdr:clientData/>
  </xdr:twoCellAnchor>
  <xdr:twoCellAnchor>
    <xdr:from>
      <xdr:col>12</xdr:col>
      <xdr:colOff>38100</xdr:colOff>
      <xdr:row>6</xdr:row>
      <xdr:rowOff>19050</xdr:rowOff>
    </xdr:from>
    <xdr:to>
      <xdr:col>13</xdr:col>
      <xdr:colOff>622800</xdr:colOff>
      <xdr:row>9</xdr:row>
      <xdr:rowOff>1275</xdr:rowOff>
    </xdr:to>
    <xdr:sp macro="" textlink="">
      <xdr:nvSpPr>
        <xdr:cNvPr id="5" name="Rechteck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33F58E-31ED-478F-B6ED-3D88106CFFC0}"/>
            </a:ext>
          </a:extLst>
        </xdr:cNvPr>
        <xdr:cNvSpPr/>
      </xdr:nvSpPr>
      <xdr:spPr>
        <a:xfrm>
          <a:off x="9010650" y="1457325"/>
          <a:ext cx="1099050" cy="4680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3. Runde</a:t>
          </a:r>
        </a:p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Tour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0</xdr:row>
      <xdr:rowOff>9524</xdr:rowOff>
    </xdr:from>
    <xdr:to>
      <xdr:col>9</xdr:col>
      <xdr:colOff>360045</xdr:colOff>
      <xdr:row>1</xdr:row>
      <xdr:rowOff>9524</xdr:rowOff>
    </xdr:to>
    <xdr:sp macro="" textlink="">
      <xdr:nvSpPr>
        <xdr:cNvPr id="5132" name="Text Box 12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 txBox="1">
          <a:spLocks noChangeArrowheads="1"/>
        </xdr:cNvSpPr>
      </xdr:nvSpPr>
      <xdr:spPr bwMode="auto">
        <a:xfrm>
          <a:off x="657225" y="9524"/>
          <a:ext cx="466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Gruppenmeisterschaft SSV Gewehr 10m</a:t>
          </a:r>
        </a:p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Championnant de groupes SSV carabine 10m </a:t>
          </a:r>
          <a:r>
            <a:rPr lang="de-CH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Originalblatt für den SSV / Original pour la FST</a:t>
          </a:r>
        </a:p>
      </xdr:txBody>
    </xdr:sp>
    <xdr:clientData/>
  </xdr:twoCellAnchor>
  <xdr:twoCellAnchor>
    <xdr:from>
      <xdr:col>1</xdr:col>
      <xdr:colOff>283845</xdr:colOff>
      <xdr:row>24</xdr:row>
      <xdr:rowOff>571500</xdr:rowOff>
    </xdr:from>
    <xdr:to>
      <xdr:col>8</xdr:col>
      <xdr:colOff>710572</xdr:colOff>
      <xdr:row>24</xdr:row>
      <xdr:rowOff>704849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0575" y="5972175"/>
          <a:ext cx="4105275" cy="133349"/>
        </a:xfrm>
        <a:prstGeom prst="rect">
          <a:avLst/>
        </a:prstGeom>
        <a:solidFill>
          <a:srgbClr val="FFFF8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KSV/UV   /   exemplaire pour la SCT/SF</a:t>
          </a:r>
          <a:endParaRPr lang="de-CH" sz="900" b="1">
            <a:effectLst/>
            <a:latin typeface="Arial" pitchFamily="34" charset="0"/>
            <a:cs typeface="Arial" pitchFamily="34" charset="0"/>
          </a:endParaRPr>
        </a:p>
        <a:p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283845</xdr:colOff>
      <xdr:row>47</xdr:row>
      <xdr:rowOff>571500</xdr:rowOff>
    </xdr:from>
    <xdr:to>
      <xdr:col>8</xdr:col>
      <xdr:colOff>710572</xdr:colOff>
      <xdr:row>47</xdr:row>
      <xdr:rowOff>704849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90575" y="11239500"/>
          <a:ext cx="4105275" cy="13334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Verein   /   exemplaire pour la Société</a:t>
          </a:r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123825</xdr:colOff>
      <xdr:row>0</xdr:row>
      <xdr:rowOff>657225</xdr:rowOff>
    </xdr:to>
    <xdr:pic>
      <xdr:nvPicPr>
        <xdr:cNvPr id="5937" name="Grafik 3" descr="SSV_LOGO_SH_rot.png">
          <a:extLst>
            <a:ext uri="{FF2B5EF4-FFF2-40B4-BE49-F238E27FC236}">
              <a16:creationId xmlns:a16="http://schemas.microsoft.com/office/drawing/2014/main" id="{00000000-0008-0000-0100-000031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28575</xdr:rowOff>
    </xdr:from>
    <xdr:to>
      <xdr:col>1</xdr:col>
      <xdr:colOff>104775</xdr:colOff>
      <xdr:row>24</xdr:row>
      <xdr:rowOff>647700</xdr:rowOff>
    </xdr:to>
    <xdr:pic>
      <xdr:nvPicPr>
        <xdr:cNvPr id="5938" name="Grafik 3" descr="SSV_LOGO_SH_rot.png">
          <a:extLst>
            <a:ext uri="{FF2B5EF4-FFF2-40B4-BE49-F238E27FC236}">
              <a16:creationId xmlns:a16="http://schemas.microsoft.com/office/drawing/2014/main" id="{00000000-0008-0000-0100-000032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28575</xdr:rowOff>
    </xdr:from>
    <xdr:to>
      <xdr:col>1</xdr:col>
      <xdr:colOff>104775</xdr:colOff>
      <xdr:row>47</xdr:row>
      <xdr:rowOff>647700</xdr:rowOff>
    </xdr:to>
    <xdr:pic>
      <xdr:nvPicPr>
        <xdr:cNvPr id="5939" name="Grafik 3" descr="SSV_LOGO_SH_rot.png">
          <a:extLst>
            <a:ext uri="{FF2B5EF4-FFF2-40B4-BE49-F238E27FC236}">
              <a16:creationId xmlns:a16="http://schemas.microsoft.com/office/drawing/2014/main" id="{00000000-0008-0000-0100-000033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9657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381000</xdr:colOff>
      <xdr:row>0</xdr:row>
      <xdr:rowOff>104775</xdr:rowOff>
    </xdr:from>
    <xdr:to>
      <xdr:col>13</xdr:col>
      <xdr:colOff>71280</xdr:colOff>
      <xdr:row>0</xdr:row>
      <xdr:rowOff>606870</xdr:rowOff>
    </xdr:to>
    <xdr:sp macro="" textlink="">
      <xdr:nvSpPr>
        <xdr:cNvPr id="3" name="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870080-A728-4A75-9F39-84E9A37D2579}"/>
            </a:ext>
          </a:extLst>
        </xdr:cNvPr>
        <xdr:cNvSpPr/>
      </xdr:nvSpPr>
      <xdr:spPr>
        <a:xfrm>
          <a:off x="6753225" y="104775"/>
          <a:ext cx="1214280" cy="50209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0</xdr:row>
      <xdr:rowOff>9524</xdr:rowOff>
    </xdr:from>
    <xdr:to>
      <xdr:col>9</xdr:col>
      <xdr:colOff>360045</xdr:colOff>
      <xdr:row>1</xdr:row>
      <xdr:rowOff>9524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57225" y="9524"/>
          <a:ext cx="466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Gruppenmeisterschaft SSV Gewehr 10m</a:t>
          </a:r>
        </a:p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Championnant de groupes SSV carabine 10m </a:t>
          </a:r>
          <a:r>
            <a:rPr lang="de-CH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Originalblatt für den SSV / Original pour la FST</a:t>
          </a:r>
        </a:p>
      </xdr:txBody>
    </xdr:sp>
    <xdr:clientData/>
  </xdr:twoCellAnchor>
  <xdr:twoCellAnchor>
    <xdr:from>
      <xdr:col>1</xdr:col>
      <xdr:colOff>283845</xdr:colOff>
      <xdr:row>24</xdr:row>
      <xdr:rowOff>571500</xdr:rowOff>
    </xdr:from>
    <xdr:to>
      <xdr:col>8</xdr:col>
      <xdr:colOff>710572</xdr:colOff>
      <xdr:row>24</xdr:row>
      <xdr:rowOff>704849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90575" y="5972175"/>
          <a:ext cx="4105275" cy="133349"/>
        </a:xfrm>
        <a:prstGeom prst="rect">
          <a:avLst/>
        </a:prstGeom>
        <a:solidFill>
          <a:srgbClr val="FFFF8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KSV/UV   /   exemplaire pour la SCT/SF</a:t>
          </a:r>
          <a:endParaRPr lang="de-CH" sz="900" b="1">
            <a:effectLst/>
            <a:latin typeface="Arial" pitchFamily="34" charset="0"/>
            <a:cs typeface="Arial" pitchFamily="34" charset="0"/>
          </a:endParaRPr>
        </a:p>
        <a:p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283845</xdr:colOff>
      <xdr:row>47</xdr:row>
      <xdr:rowOff>571500</xdr:rowOff>
    </xdr:from>
    <xdr:to>
      <xdr:col>8</xdr:col>
      <xdr:colOff>710572</xdr:colOff>
      <xdr:row>47</xdr:row>
      <xdr:rowOff>704849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90575" y="11239500"/>
          <a:ext cx="4105275" cy="13334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Verein   /   exemplaire pour la Société</a:t>
          </a:r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619125</xdr:rowOff>
    </xdr:to>
    <xdr:pic>
      <xdr:nvPicPr>
        <xdr:cNvPr id="14605" name="Grafik 3" descr="SSV_LOGO_SH_rot.png">
          <a:extLst>
            <a:ext uri="{FF2B5EF4-FFF2-40B4-BE49-F238E27FC236}">
              <a16:creationId xmlns:a16="http://schemas.microsoft.com/office/drawing/2014/main" id="{00000000-0008-0000-0200-00000D3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104775</xdr:colOff>
      <xdr:row>24</xdr:row>
      <xdr:rowOff>619125</xdr:rowOff>
    </xdr:to>
    <xdr:pic>
      <xdr:nvPicPr>
        <xdr:cNvPr id="14606" name="Grafik 3" descr="SSV_LOGO_SH_rot.png">
          <a:extLst>
            <a:ext uri="{FF2B5EF4-FFF2-40B4-BE49-F238E27FC236}">
              <a16:creationId xmlns:a16="http://schemas.microsoft.com/office/drawing/2014/main" id="{00000000-0008-0000-0200-00000E3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0067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28575</xdr:rowOff>
    </xdr:from>
    <xdr:to>
      <xdr:col>1</xdr:col>
      <xdr:colOff>104775</xdr:colOff>
      <xdr:row>47</xdr:row>
      <xdr:rowOff>647700</xdr:rowOff>
    </xdr:to>
    <xdr:pic>
      <xdr:nvPicPr>
        <xdr:cNvPr id="14607" name="Grafik 3" descr="SSV_LOGO_SH_rot.png">
          <a:extLst>
            <a:ext uri="{FF2B5EF4-FFF2-40B4-BE49-F238E27FC236}">
              <a16:creationId xmlns:a16="http://schemas.microsoft.com/office/drawing/2014/main" id="{00000000-0008-0000-0200-00000F3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9657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295275</xdr:colOff>
      <xdr:row>0</xdr:row>
      <xdr:rowOff>114300</xdr:rowOff>
    </xdr:from>
    <xdr:to>
      <xdr:col>12</xdr:col>
      <xdr:colOff>747555</xdr:colOff>
      <xdr:row>0</xdr:row>
      <xdr:rowOff>616395</xdr:rowOff>
    </xdr:to>
    <xdr:sp macro="" textlink="">
      <xdr:nvSpPr>
        <xdr:cNvPr id="3" name="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6C3DDA-D7F7-42DA-B6D2-38D5F3FA154F}"/>
            </a:ext>
          </a:extLst>
        </xdr:cNvPr>
        <xdr:cNvSpPr/>
      </xdr:nvSpPr>
      <xdr:spPr>
        <a:xfrm>
          <a:off x="6667500" y="114300"/>
          <a:ext cx="1214280" cy="50209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0</xdr:row>
      <xdr:rowOff>9524</xdr:rowOff>
    </xdr:from>
    <xdr:to>
      <xdr:col>9</xdr:col>
      <xdr:colOff>360045</xdr:colOff>
      <xdr:row>1</xdr:row>
      <xdr:rowOff>9524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57225" y="9524"/>
          <a:ext cx="466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Gruppenmeisterschaft SSV Gewehr 10m</a:t>
          </a:r>
        </a:p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Championnant de groupes SSV carabine 10m </a:t>
          </a:r>
          <a:r>
            <a:rPr lang="de-CH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Originalblatt für den SSV / Original pour la FST</a:t>
          </a:r>
        </a:p>
      </xdr:txBody>
    </xdr:sp>
    <xdr:clientData/>
  </xdr:twoCellAnchor>
  <xdr:twoCellAnchor>
    <xdr:from>
      <xdr:col>1</xdr:col>
      <xdr:colOff>283845</xdr:colOff>
      <xdr:row>24</xdr:row>
      <xdr:rowOff>571500</xdr:rowOff>
    </xdr:from>
    <xdr:to>
      <xdr:col>8</xdr:col>
      <xdr:colOff>710572</xdr:colOff>
      <xdr:row>24</xdr:row>
      <xdr:rowOff>704849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790575" y="5972175"/>
          <a:ext cx="4105275" cy="133349"/>
        </a:xfrm>
        <a:prstGeom prst="rect">
          <a:avLst/>
        </a:prstGeom>
        <a:solidFill>
          <a:srgbClr val="FFFF8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KSV/UV   /   exemplaire pour la SCT/SF</a:t>
          </a:r>
          <a:endParaRPr lang="de-CH" sz="900" b="1">
            <a:effectLst/>
            <a:latin typeface="Arial" pitchFamily="34" charset="0"/>
            <a:cs typeface="Arial" pitchFamily="34" charset="0"/>
          </a:endParaRPr>
        </a:p>
        <a:p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283845</xdr:colOff>
      <xdr:row>47</xdr:row>
      <xdr:rowOff>571500</xdr:rowOff>
    </xdr:from>
    <xdr:to>
      <xdr:col>8</xdr:col>
      <xdr:colOff>710572</xdr:colOff>
      <xdr:row>47</xdr:row>
      <xdr:rowOff>704849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790575" y="11239500"/>
          <a:ext cx="4105275" cy="13334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Verein   /   exemplaire pour la Société</a:t>
          </a:r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619125</xdr:rowOff>
    </xdr:to>
    <xdr:pic>
      <xdr:nvPicPr>
        <xdr:cNvPr id="15605" name="Grafik 3" descr="SSV_LOGO_SH_rot.png">
          <a:extLst>
            <a:ext uri="{FF2B5EF4-FFF2-40B4-BE49-F238E27FC236}">
              <a16:creationId xmlns:a16="http://schemas.microsoft.com/office/drawing/2014/main" id="{00000000-0008-0000-0300-0000F5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104775</xdr:colOff>
      <xdr:row>24</xdr:row>
      <xdr:rowOff>619125</xdr:rowOff>
    </xdr:to>
    <xdr:pic>
      <xdr:nvPicPr>
        <xdr:cNvPr id="15606" name="Grafik 3" descr="SSV_LOGO_SH_rot.png">
          <a:extLst>
            <a:ext uri="{FF2B5EF4-FFF2-40B4-BE49-F238E27FC236}">
              <a16:creationId xmlns:a16="http://schemas.microsoft.com/office/drawing/2014/main" id="{00000000-0008-0000-0300-0000F6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0067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28575</xdr:rowOff>
    </xdr:from>
    <xdr:to>
      <xdr:col>1</xdr:col>
      <xdr:colOff>104775</xdr:colOff>
      <xdr:row>47</xdr:row>
      <xdr:rowOff>647700</xdr:rowOff>
    </xdr:to>
    <xdr:pic>
      <xdr:nvPicPr>
        <xdr:cNvPr id="15607" name="Grafik 3" descr="SSV_LOGO_SH_rot.png">
          <a:extLst>
            <a:ext uri="{FF2B5EF4-FFF2-40B4-BE49-F238E27FC236}">
              <a16:creationId xmlns:a16="http://schemas.microsoft.com/office/drawing/2014/main" id="{00000000-0008-0000-0300-0000F7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9657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238125</xdr:colOff>
      <xdr:row>0</xdr:row>
      <xdr:rowOff>104775</xdr:rowOff>
    </xdr:from>
    <xdr:to>
      <xdr:col>12</xdr:col>
      <xdr:colOff>690405</xdr:colOff>
      <xdr:row>0</xdr:row>
      <xdr:rowOff>606870</xdr:rowOff>
    </xdr:to>
    <xdr:sp macro="" textlink="">
      <xdr:nvSpPr>
        <xdr:cNvPr id="3" name="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612EB0-35A7-44D7-8F37-2657BB0AA7FB}"/>
            </a:ext>
          </a:extLst>
        </xdr:cNvPr>
        <xdr:cNvSpPr/>
      </xdr:nvSpPr>
      <xdr:spPr>
        <a:xfrm>
          <a:off x="6610350" y="104775"/>
          <a:ext cx="1214280" cy="50209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434340</xdr:colOff>
      <xdr:row>1</xdr:row>
      <xdr:rowOff>22860</xdr:rowOff>
    </xdr:from>
    <xdr:to>
      <xdr:col>6</xdr:col>
      <xdr:colOff>109380</xdr:colOff>
      <xdr:row>3</xdr:row>
      <xdr:rowOff>159195</xdr:rowOff>
    </xdr:to>
    <xdr:sp macro="" textlink="">
      <xdr:nvSpPr>
        <xdr:cNvPr id="2" name="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3BEC47-92FE-4B66-8A7C-FBA149960E7D}"/>
            </a:ext>
          </a:extLst>
        </xdr:cNvPr>
        <xdr:cNvSpPr/>
      </xdr:nvSpPr>
      <xdr:spPr>
        <a:xfrm>
          <a:off x="6349365" y="213360"/>
          <a:ext cx="1218090" cy="51733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indexed="15"/>
  </sheetPr>
  <dimension ref="A1:Q45"/>
  <sheetViews>
    <sheetView showGridLines="0" tabSelected="1" zoomScaleNormal="100" workbookViewId="0">
      <selection activeCell="B14" sqref="B14"/>
    </sheetView>
  </sheetViews>
  <sheetFormatPr baseColWidth="10" defaultColWidth="11.42578125" defaultRowHeight="12.75" x14ac:dyDescent="0.2"/>
  <cols>
    <col min="1" max="1" width="7.7109375" style="33" customWidth="1"/>
    <col min="2" max="2" width="9.42578125" style="33" customWidth="1"/>
    <col min="3" max="3" width="9.85546875" style="33" customWidth="1"/>
    <col min="4" max="4" width="7.7109375" style="33" customWidth="1"/>
    <col min="5" max="5" width="11.7109375" style="33" customWidth="1"/>
    <col min="6" max="6" width="11.5703125" style="33" customWidth="1"/>
    <col min="7" max="7" width="18.7109375" style="33" customWidth="1"/>
    <col min="8" max="8" width="7.7109375" style="33" customWidth="1"/>
    <col min="9" max="9" width="11.7109375" style="33" customWidth="1"/>
    <col min="10" max="10" width="13" style="34" customWidth="1"/>
    <col min="11" max="11" width="6.7109375" style="33" customWidth="1"/>
    <col min="12" max="12" width="18.7109375" style="33" customWidth="1"/>
    <col min="13" max="13" width="7.7109375" style="33" customWidth="1"/>
    <col min="14" max="14" width="12.7109375" style="33" customWidth="1"/>
    <col min="15" max="15" width="13" style="34" customWidth="1"/>
    <col min="16" max="16384" width="11.42578125" style="33"/>
  </cols>
  <sheetData>
    <row r="1" spans="1:17" ht="7.5" customHeight="1" x14ac:dyDescent="0.2"/>
    <row r="2" spans="1:17" ht="23.25" x14ac:dyDescent="0.35">
      <c r="C2" s="35" t="s">
        <v>6</v>
      </c>
      <c r="D2" s="35"/>
      <c r="E2" s="35"/>
      <c r="F2" s="36"/>
      <c r="G2" s="36"/>
      <c r="H2" s="99" t="s">
        <v>47</v>
      </c>
      <c r="I2" s="99"/>
      <c r="J2" s="105" t="s">
        <v>48</v>
      </c>
      <c r="L2" s="75"/>
      <c r="M2" s="37"/>
      <c r="Q2" s="59" t="s">
        <v>590</v>
      </c>
    </row>
    <row r="3" spans="1:17" ht="23.25" x14ac:dyDescent="0.35">
      <c r="C3" s="35" t="s">
        <v>7</v>
      </c>
      <c r="D3" s="35"/>
      <c r="E3" s="35"/>
      <c r="F3" s="36"/>
      <c r="G3" s="36"/>
      <c r="H3" s="99"/>
      <c r="I3" s="99"/>
      <c r="J3" s="106"/>
      <c r="L3" s="75"/>
      <c r="M3" s="37"/>
    </row>
    <row r="4" spans="1:17" ht="23.25" x14ac:dyDescent="0.35">
      <c r="C4" s="35" t="s">
        <v>8</v>
      </c>
      <c r="D4" s="35"/>
      <c r="E4" s="35"/>
      <c r="F4" s="36"/>
      <c r="G4" s="36"/>
      <c r="H4" s="99"/>
      <c r="I4" s="99"/>
      <c r="J4" s="106"/>
      <c r="L4" s="75"/>
      <c r="M4" s="37"/>
    </row>
    <row r="5" spans="1:17" ht="23.25" x14ac:dyDescent="0.35">
      <c r="C5" s="35"/>
      <c r="D5" s="35"/>
      <c r="E5" s="35"/>
      <c r="F5" s="36"/>
      <c r="G5" s="36"/>
      <c r="H5" s="35"/>
      <c r="I5" s="38"/>
      <c r="L5" s="37"/>
      <c r="M5" s="37"/>
    </row>
    <row r="12" spans="1:17" ht="27" customHeight="1" x14ac:dyDescent="0.3">
      <c r="A12" s="39"/>
      <c r="B12" s="93" t="s">
        <v>27</v>
      </c>
      <c r="C12" s="93"/>
      <c r="D12" s="40" t="s">
        <v>28</v>
      </c>
      <c r="E12" s="41" t="s">
        <v>10</v>
      </c>
      <c r="F12" s="42"/>
      <c r="G12" s="41" t="s">
        <v>9</v>
      </c>
      <c r="H12" s="40" t="s">
        <v>28</v>
      </c>
      <c r="I12" s="41" t="s">
        <v>10</v>
      </c>
      <c r="J12" s="43" t="s">
        <v>11</v>
      </c>
      <c r="L12" s="41" t="s">
        <v>9</v>
      </c>
      <c r="M12" s="40" t="s">
        <v>28</v>
      </c>
      <c r="N12" s="41" t="s">
        <v>10</v>
      </c>
      <c r="O12" s="43" t="s">
        <v>11</v>
      </c>
    </row>
    <row r="13" spans="1:17" ht="11.25" customHeight="1" x14ac:dyDescent="0.3">
      <c r="C13" s="44"/>
      <c r="D13" s="45"/>
      <c r="E13" s="44"/>
      <c r="F13" s="42"/>
      <c r="G13" s="44"/>
      <c r="H13" s="45"/>
      <c r="I13" s="44"/>
      <c r="J13" s="65">
        <f>COUNTIF(J14:J17,"x")</f>
        <v>0</v>
      </c>
      <c r="L13" s="44"/>
      <c r="M13" s="45"/>
      <c r="N13" s="44"/>
      <c r="O13" s="65">
        <f>COUNTIF(O14:O17,"x")</f>
        <v>0</v>
      </c>
    </row>
    <row r="14" spans="1:17" x14ac:dyDescent="0.2">
      <c r="A14" s="34">
        <v>1</v>
      </c>
      <c r="B14" s="61"/>
      <c r="C14" s="62"/>
      <c r="D14" s="63"/>
      <c r="E14" s="64"/>
      <c r="F14" s="46">
        <v>1</v>
      </c>
      <c r="G14" s="61" t="str">
        <f t="shared" ref="G14:G16" si="0">IF(ISBLANK(B14),"",B14)</f>
        <v/>
      </c>
      <c r="H14" s="63" t="str">
        <f t="shared" ref="H14:I16" si="1">IF(ISBLANK(D14),"",D14)</f>
        <v/>
      </c>
      <c r="I14" s="64" t="str">
        <f t="shared" si="1"/>
        <v/>
      </c>
      <c r="J14" s="63"/>
      <c r="K14" s="46">
        <v>1</v>
      </c>
      <c r="L14" s="61" t="str">
        <f t="shared" ref="L14:L16" si="2">IF(ISBLANK(B14),"",B14)</f>
        <v/>
      </c>
      <c r="M14" s="63" t="str">
        <f t="shared" ref="M14:N16" si="3">IF(ISBLANK(D14),"",D14)</f>
        <v/>
      </c>
      <c r="N14" s="64" t="str">
        <f t="shared" si="3"/>
        <v/>
      </c>
      <c r="O14" s="63"/>
    </row>
    <row r="15" spans="1:17" x14ac:dyDescent="0.2">
      <c r="A15" s="34">
        <v>2</v>
      </c>
      <c r="B15" s="61"/>
      <c r="C15" s="62"/>
      <c r="D15" s="63"/>
      <c r="E15" s="64"/>
      <c r="F15" s="46">
        <v>2</v>
      </c>
      <c r="G15" s="61" t="str">
        <f t="shared" si="0"/>
        <v/>
      </c>
      <c r="H15" s="63" t="str">
        <f t="shared" si="1"/>
        <v/>
      </c>
      <c r="I15" s="64" t="str">
        <f t="shared" si="1"/>
        <v/>
      </c>
      <c r="J15" s="63"/>
      <c r="K15" s="47">
        <v>2</v>
      </c>
      <c r="L15" s="61" t="str">
        <f t="shared" si="2"/>
        <v/>
      </c>
      <c r="M15" s="63" t="str">
        <f t="shared" si="3"/>
        <v/>
      </c>
      <c r="N15" s="64" t="str">
        <f t="shared" si="3"/>
        <v/>
      </c>
      <c r="O15" s="63"/>
    </row>
    <row r="16" spans="1:17" x14ac:dyDescent="0.2">
      <c r="A16" s="34">
        <v>3</v>
      </c>
      <c r="B16" s="61"/>
      <c r="C16" s="67"/>
      <c r="D16" s="63"/>
      <c r="E16" s="68"/>
      <c r="F16" s="46">
        <v>3</v>
      </c>
      <c r="G16" s="66" t="str">
        <f t="shared" si="0"/>
        <v/>
      </c>
      <c r="H16" s="63" t="str">
        <f t="shared" si="1"/>
        <v/>
      </c>
      <c r="I16" s="64" t="str">
        <f t="shared" si="1"/>
        <v/>
      </c>
      <c r="J16" s="63"/>
      <c r="K16" s="46">
        <v>3</v>
      </c>
      <c r="L16" s="66" t="str">
        <f t="shared" si="2"/>
        <v/>
      </c>
      <c r="M16" s="63" t="str">
        <f t="shared" si="3"/>
        <v/>
      </c>
      <c r="N16" s="64" t="str">
        <f t="shared" si="3"/>
        <v/>
      </c>
      <c r="O16" s="63"/>
    </row>
    <row r="17" spans="1:16" x14ac:dyDescent="0.2">
      <c r="A17" s="34"/>
      <c r="B17" s="48"/>
      <c r="C17" s="48"/>
      <c r="D17" s="49"/>
      <c r="E17" s="34"/>
      <c r="F17" s="46"/>
      <c r="G17" s="48"/>
      <c r="H17" s="49"/>
      <c r="I17" s="34"/>
      <c r="K17" s="46"/>
      <c r="L17" s="48"/>
      <c r="M17" s="49"/>
      <c r="N17" s="34"/>
      <c r="O17" s="49"/>
    </row>
    <row r="18" spans="1:16" ht="8.1" customHeight="1" x14ac:dyDescent="0.2">
      <c r="A18" s="34"/>
      <c r="B18" s="48"/>
      <c r="C18" s="48"/>
      <c r="D18" s="49"/>
      <c r="E18" s="34"/>
      <c r="F18" s="46"/>
      <c r="G18" s="48"/>
      <c r="H18" s="49"/>
      <c r="I18" s="34"/>
      <c r="K18" s="47"/>
      <c r="N18" s="34"/>
      <c r="P18" s="50"/>
    </row>
    <row r="19" spans="1:16" ht="12.75" customHeight="1" x14ac:dyDescent="0.2">
      <c r="A19" s="103"/>
      <c r="B19" s="103"/>
      <c r="C19" s="103"/>
      <c r="D19" s="103"/>
      <c r="E19" s="103"/>
      <c r="F19" s="104" t="str">
        <f>IF(J13&gt;1,"Achtung Es darf nur 1 Schützen pro Runde ausgewechselt werden!                                                   Attention, seul 1 tireur peut être changé par tour!"," ")</f>
        <v xml:space="preserve"> </v>
      </c>
      <c r="G19" s="104"/>
      <c r="H19" s="104"/>
      <c r="I19" s="104"/>
      <c r="J19" s="104"/>
      <c r="K19" s="84" t="str">
        <f>IF(O13&gt;1,"Achtung Es darf nur 1 Schützen pro Runde ausgewechselt werden!                                                   Attention, seul 1 tireur peut être changé par tour!"," ")</f>
        <v xml:space="preserve"> </v>
      </c>
      <c r="L19" s="84"/>
      <c r="M19" s="84"/>
      <c r="N19" s="84"/>
      <c r="O19" s="84"/>
      <c r="P19" s="51"/>
    </row>
    <row r="20" spans="1:16" x14ac:dyDescent="0.2">
      <c r="A20" s="103"/>
      <c r="B20" s="103"/>
      <c r="C20" s="103"/>
      <c r="D20" s="103"/>
      <c r="E20" s="103"/>
      <c r="F20" s="104"/>
      <c r="G20" s="104"/>
      <c r="H20" s="104"/>
      <c r="I20" s="104"/>
      <c r="J20" s="104"/>
      <c r="K20" s="84"/>
      <c r="L20" s="84"/>
      <c r="M20" s="84"/>
      <c r="N20" s="84"/>
      <c r="O20" s="84"/>
      <c r="P20" s="51"/>
    </row>
    <row r="21" spans="1:16" x14ac:dyDescent="0.2">
      <c r="A21" s="52"/>
      <c r="B21" s="52"/>
      <c r="C21" s="52"/>
      <c r="D21" s="52"/>
      <c r="E21" s="52"/>
      <c r="F21" s="53"/>
      <c r="G21" s="53"/>
      <c r="H21" s="53"/>
      <c r="I21" s="53"/>
      <c r="J21" s="53"/>
      <c r="K21" s="54"/>
      <c r="L21" s="54"/>
      <c r="M21" s="54"/>
      <c r="N21" s="54"/>
      <c r="O21" s="54"/>
      <c r="P21" s="54"/>
    </row>
    <row r="22" spans="1:16" ht="12.75" customHeight="1" x14ac:dyDescent="0.2">
      <c r="C22" s="48"/>
      <c r="F22" s="48" t="s">
        <v>12</v>
      </c>
      <c r="G22" s="48"/>
      <c r="I22" s="85" t="s">
        <v>53</v>
      </c>
      <c r="J22" s="85"/>
      <c r="K22" s="39"/>
      <c r="L22" s="76"/>
      <c r="M22" s="76"/>
      <c r="N22" s="76"/>
    </row>
    <row r="23" spans="1:16" ht="25.35" customHeight="1" x14ac:dyDescent="0.2">
      <c r="A23" s="74" t="s">
        <v>13</v>
      </c>
      <c r="B23" s="73"/>
      <c r="C23" s="94"/>
      <c r="D23" s="95"/>
      <c r="E23" s="96"/>
      <c r="F23" s="97"/>
      <c r="G23" s="77"/>
      <c r="H23" s="55"/>
      <c r="I23" s="85"/>
      <c r="J23" s="85"/>
      <c r="K23" s="39"/>
      <c r="L23" s="76"/>
      <c r="M23" s="76"/>
      <c r="N23" s="76"/>
    </row>
    <row r="24" spans="1:16" ht="25.35" customHeight="1" x14ac:dyDescent="0.2">
      <c r="A24" s="73" t="s">
        <v>14</v>
      </c>
      <c r="B24" s="73"/>
      <c r="C24" s="100"/>
      <c r="D24" s="101"/>
      <c r="E24" s="102"/>
      <c r="F24" s="98"/>
      <c r="G24" s="77"/>
      <c r="I24" s="69" t="s">
        <v>15</v>
      </c>
      <c r="J24" s="63"/>
      <c r="L24" s="34"/>
      <c r="M24" s="34"/>
      <c r="N24" s="56"/>
    </row>
    <row r="25" spans="1:16" x14ac:dyDescent="0.2">
      <c r="C25" s="57"/>
      <c r="D25" s="57"/>
      <c r="E25" s="57"/>
      <c r="F25" s="57"/>
      <c r="H25" s="57"/>
      <c r="I25" s="69" t="s">
        <v>4</v>
      </c>
      <c r="J25" s="63"/>
      <c r="L25" s="34"/>
      <c r="M25" s="34"/>
      <c r="N25" s="56"/>
    </row>
    <row r="26" spans="1:16" x14ac:dyDescent="0.2">
      <c r="A26" s="33" t="s">
        <v>50</v>
      </c>
      <c r="L26" s="34"/>
      <c r="M26" s="34"/>
      <c r="N26" s="56"/>
    </row>
    <row r="27" spans="1:16" x14ac:dyDescent="0.2">
      <c r="A27" s="33" t="s">
        <v>51</v>
      </c>
      <c r="C27" s="88"/>
      <c r="D27" s="88"/>
      <c r="E27" s="89"/>
      <c r="L27" s="34"/>
      <c r="M27" s="34"/>
      <c r="N27" s="56"/>
    </row>
    <row r="28" spans="1:16" x14ac:dyDescent="0.2">
      <c r="A28" s="33" t="s">
        <v>16</v>
      </c>
      <c r="C28" s="88"/>
      <c r="D28" s="88"/>
      <c r="E28" s="89"/>
      <c r="G28" s="34"/>
      <c r="H28" s="80" t="s">
        <v>5</v>
      </c>
      <c r="I28" s="81"/>
      <c r="J28" s="78"/>
      <c r="L28" s="34"/>
      <c r="M28" s="34"/>
      <c r="O28" s="33"/>
    </row>
    <row r="29" spans="1:16" x14ac:dyDescent="0.2">
      <c r="A29" s="48" t="s">
        <v>52</v>
      </c>
      <c r="C29" s="88"/>
      <c r="D29" s="88"/>
      <c r="E29" s="89"/>
      <c r="G29" s="34"/>
      <c r="H29" s="82" t="s">
        <v>17</v>
      </c>
      <c r="I29" s="83"/>
      <c r="J29" s="78"/>
      <c r="L29" s="34"/>
      <c r="M29" s="34"/>
      <c r="O29" s="33"/>
    </row>
    <row r="30" spans="1:16" x14ac:dyDescent="0.2">
      <c r="A30" s="33" t="s">
        <v>18</v>
      </c>
      <c r="C30" s="88"/>
      <c r="D30" s="88"/>
      <c r="E30" s="89"/>
      <c r="G30" s="34"/>
      <c r="H30" s="86" t="s">
        <v>29</v>
      </c>
      <c r="I30" s="81"/>
      <c r="J30" s="78"/>
      <c r="L30" s="34"/>
      <c r="M30" s="34"/>
      <c r="O30" s="33"/>
    </row>
    <row r="31" spans="1:16" x14ac:dyDescent="0.2">
      <c r="A31" s="33" t="s">
        <v>3</v>
      </c>
      <c r="C31" s="90"/>
      <c r="D31" s="91"/>
      <c r="E31" s="92"/>
      <c r="G31" s="34"/>
      <c r="H31" s="87" t="s">
        <v>54</v>
      </c>
      <c r="I31" s="83"/>
      <c r="J31" s="79"/>
      <c r="L31" s="34"/>
      <c r="M31" s="34"/>
      <c r="O31" s="33"/>
    </row>
    <row r="33" spans="1:17" x14ac:dyDescent="0.2">
      <c r="A33" s="58" t="s">
        <v>19</v>
      </c>
    </row>
    <row r="34" spans="1:17" s="34" customFormat="1" ht="8.1" customHeight="1" x14ac:dyDescent="0.2">
      <c r="A34" s="33"/>
      <c r="B34" s="33"/>
      <c r="C34" s="33"/>
      <c r="D34" s="33"/>
      <c r="E34" s="33"/>
      <c r="F34" s="33"/>
      <c r="G34" s="33"/>
      <c r="H34" s="33"/>
      <c r="I34" s="33"/>
      <c r="K34" s="33"/>
      <c r="L34" s="33"/>
      <c r="M34" s="33"/>
      <c r="N34" s="33"/>
      <c r="P34" s="33"/>
      <c r="Q34" s="33"/>
    </row>
    <row r="35" spans="1:17" s="34" customFormat="1" x14ac:dyDescent="0.2">
      <c r="A35" s="59" t="s">
        <v>20</v>
      </c>
      <c r="B35" s="33"/>
      <c r="C35" s="33"/>
      <c r="D35" s="33"/>
      <c r="E35" s="33"/>
      <c r="F35" s="33"/>
      <c r="G35" s="33"/>
      <c r="H35" s="33"/>
      <c r="I35" s="33"/>
      <c r="K35" s="33"/>
      <c r="L35" s="33"/>
      <c r="M35" s="33"/>
      <c r="N35" s="33"/>
      <c r="P35" s="33"/>
      <c r="Q35" s="33"/>
    </row>
    <row r="36" spans="1:17" s="34" customFormat="1" x14ac:dyDescent="0.2">
      <c r="A36" s="59" t="s">
        <v>21</v>
      </c>
      <c r="B36" s="33"/>
      <c r="C36" s="33"/>
      <c r="D36" s="33"/>
      <c r="E36" s="33"/>
      <c r="F36" s="33"/>
      <c r="G36" s="33"/>
      <c r="H36" s="33"/>
      <c r="I36" s="33"/>
      <c r="K36" s="33"/>
      <c r="L36" s="33"/>
      <c r="M36" s="33"/>
      <c r="N36" s="33"/>
      <c r="P36" s="33"/>
      <c r="Q36" s="33"/>
    </row>
    <row r="37" spans="1:17" s="34" customFormat="1" x14ac:dyDescent="0.2">
      <c r="A37" s="59" t="s">
        <v>22</v>
      </c>
      <c r="B37" s="33"/>
      <c r="C37" s="33"/>
      <c r="D37" s="33"/>
      <c r="E37" s="33"/>
      <c r="F37" s="33"/>
      <c r="G37" s="33"/>
      <c r="H37" s="33"/>
      <c r="I37" s="33"/>
      <c r="K37" s="33"/>
      <c r="L37" s="33"/>
      <c r="M37" s="33"/>
      <c r="N37" s="33"/>
      <c r="P37" s="33"/>
      <c r="Q37" s="33"/>
    </row>
    <row r="38" spans="1:17" s="34" customFormat="1" x14ac:dyDescent="0.2">
      <c r="A38" s="48" t="s">
        <v>45</v>
      </c>
      <c r="B38" s="33"/>
      <c r="C38" s="33"/>
      <c r="D38" s="33"/>
      <c r="E38" s="33"/>
      <c r="F38" s="33"/>
      <c r="G38" s="33"/>
      <c r="H38" s="33"/>
      <c r="I38" s="33"/>
      <c r="K38" s="33"/>
      <c r="L38" s="33"/>
      <c r="M38" s="33"/>
      <c r="N38" s="33"/>
      <c r="P38" s="33"/>
      <c r="Q38" s="33"/>
    </row>
    <row r="39" spans="1:17" s="34" customFormat="1" x14ac:dyDescent="0.2">
      <c r="A39" s="48" t="s">
        <v>55</v>
      </c>
      <c r="B39" s="33"/>
      <c r="C39" s="33"/>
      <c r="D39" s="33"/>
      <c r="E39" s="33"/>
      <c r="F39" s="33"/>
      <c r="G39" s="33"/>
      <c r="H39" s="33"/>
      <c r="I39" s="33"/>
      <c r="K39" s="33"/>
      <c r="L39" s="33"/>
      <c r="M39" s="33"/>
      <c r="N39" s="33"/>
      <c r="P39" s="33"/>
      <c r="Q39" s="33"/>
    </row>
    <row r="40" spans="1:17" s="34" customFormat="1" x14ac:dyDescent="0.2">
      <c r="A40" s="33"/>
      <c r="B40" s="33"/>
      <c r="C40" s="33"/>
      <c r="D40" s="33"/>
      <c r="E40" s="33"/>
      <c r="F40" s="33"/>
      <c r="G40" s="33"/>
      <c r="H40" s="33"/>
      <c r="I40" s="33"/>
      <c r="K40" s="33"/>
      <c r="L40" s="33"/>
      <c r="M40" s="33"/>
      <c r="N40" s="60"/>
      <c r="P40" s="33"/>
      <c r="Q40" s="33"/>
    </row>
    <row r="41" spans="1:17" s="34" customFormat="1" x14ac:dyDescent="0.2">
      <c r="A41" s="59" t="s">
        <v>23</v>
      </c>
      <c r="B41" s="33"/>
      <c r="C41" s="33"/>
      <c r="D41" s="33"/>
      <c r="E41" s="33"/>
      <c r="F41" s="33"/>
      <c r="G41" s="33"/>
      <c r="H41" s="33"/>
      <c r="I41" s="33"/>
      <c r="K41" s="33"/>
      <c r="L41" s="33"/>
      <c r="M41" s="33"/>
      <c r="N41" s="33"/>
      <c r="P41" s="33"/>
      <c r="Q41" s="33"/>
    </row>
    <row r="42" spans="1:17" s="34" customFormat="1" x14ac:dyDescent="0.2">
      <c r="A42" s="59" t="s">
        <v>24</v>
      </c>
      <c r="B42" s="33"/>
      <c r="C42" s="33"/>
      <c r="D42" s="33"/>
      <c r="E42" s="33"/>
      <c r="F42" s="33"/>
      <c r="G42" s="33"/>
      <c r="H42" s="33"/>
      <c r="I42" s="33"/>
      <c r="K42" s="33"/>
      <c r="L42" s="33"/>
      <c r="M42" s="33"/>
      <c r="N42" s="33"/>
      <c r="P42" s="33"/>
      <c r="Q42" s="33"/>
    </row>
    <row r="43" spans="1:17" s="34" customFormat="1" x14ac:dyDescent="0.2">
      <c r="A43" s="59" t="s">
        <v>25</v>
      </c>
      <c r="B43" s="33"/>
      <c r="C43" s="33"/>
      <c r="D43" s="33"/>
      <c r="E43" s="33"/>
      <c r="F43" s="33"/>
      <c r="G43" s="33"/>
      <c r="H43" s="33"/>
      <c r="I43" s="33"/>
      <c r="K43" s="33"/>
      <c r="L43" s="33"/>
      <c r="M43" s="33"/>
      <c r="N43" s="33"/>
      <c r="P43" s="33"/>
      <c r="Q43" s="33"/>
    </row>
    <row r="44" spans="1:17" s="34" customFormat="1" x14ac:dyDescent="0.2">
      <c r="A44" s="59" t="s">
        <v>46</v>
      </c>
      <c r="B44" s="33"/>
      <c r="C44" s="33"/>
      <c r="D44" s="33"/>
      <c r="E44" s="33"/>
      <c r="F44" s="33"/>
      <c r="G44" s="33"/>
      <c r="H44" s="33"/>
      <c r="I44" s="33" t="s">
        <v>26</v>
      </c>
      <c r="K44" s="33"/>
      <c r="L44" s="33"/>
      <c r="M44" s="33"/>
      <c r="N44" s="33"/>
      <c r="P44" s="33"/>
      <c r="Q44" s="33"/>
    </row>
    <row r="45" spans="1:17" x14ac:dyDescent="0.2">
      <c r="A45" s="33" t="s">
        <v>56</v>
      </c>
    </row>
  </sheetData>
  <sheetProtection algorithmName="SHA-512" hashValue="XAiMcVTfabVjR4AlLuQQ+vOd3rQYw1EhJil3+VqlmONmSbY2ivV7odzMkqHgP0RYB1r+Qip7pPDASkh/m6NUvw==" saltValue="ThW4AiY7Hy/I2dQniA/n3A==" spinCount="100000" sheet="1" objects="1" scenarios="1"/>
  <mergeCells count="24">
    <mergeCell ref="B12:C12"/>
    <mergeCell ref="C23:E23"/>
    <mergeCell ref="F23:F24"/>
    <mergeCell ref="H2:I4"/>
    <mergeCell ref="C24:E24"/>
    <mergeCell ref="A19:E20"/>
    <mergeCell ref="F19:J20"/>
    <mergeCell ref="J2:J4"/>
    <mergeCell ref="C27:E27"/>
    <mergeCell ref="C28:E28"/>
    <mergeCell ref="C29:E29"/>
    <mergeCell ref="C30:E30"/>
    <mergeCell ref="C31:E31"/>
    <mergeCell ref="L2:L4"/>
    <mergeCell ref="L22:N23"/>
    <mergeCell ref="G23:G24"/>
    <mergeCell ref="J28:J29"/>
    <mergeCell ref="J30:J31"/>
    <mergeCell ref="H28:I28"/>
    <mergeCell ref="H29:I29"/>
    <mergeCell ref="K19:O20"/>
    <mergeCell ref="I22:J23"/>
    <mergeCell ref="H30:I30"/>
    <mergeCell ref="H31:I31"/>
  </mergeCells>
  <phoneticPr fontId="0" type="noConversion"/>
  <hyperlinks>
    <hyperlink ref="A23" location="'Vereine 10m'!A1" display="Verein/Société:" xr:uid="{5BCE8070-838F-4038-89F2-55FAF6480BD6}"/>
  </hyperlinks>
  <pageMargins left="0.19685039370078741" right="0.19685039370078741" top="0.59055118110236227" bottom="0.19685039370078741" header="0.51181102362204722" footer="0.51181102362204722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70"/>
  <sheetViews>
    <sheetView showGridLines="0" zoomScaleNormal="100" workbookViewId="0">
      <selection activeCell="H5" sqref="H5"/>
    </sheetView>
  </sheetViews>
  <sheetFormatPr baseColWidth="10" defaultColWidth="11.42578125" defaultRowHeight="12.75" x14ac:dyDescent="0.2"/>
  <cols>
    <col min="1" max="1" width="7.5703125" customWidth="1"/>
    <col min="2" max="2" width="7.42578125" customWidth="1"/>
    <col min="3" max="3" width="6.5703125" customWidth="1"/>
    <col min="4" max="4" width="14.140625" customWidth="1"/>
    <col min="5" max="5" width="11" bestFit="1" customWidth="1"/>
    <col min="6" max="6" width="1.5703125" bestFit="1" customWidth="1"/>
    <col min="7" max="7" width="9.85546875" customWidth="1"/>
    <col min="8" max="8" width="6.7109375" customWidth="1"/>
    <col min="9" max="9" width="11.7109375" customWidth="1"/>
    <col min="10" max="10" width="6.7109375" customWidth="1"/>
    <col min="11" max="11" width="12.28515625" customWidth="1"/>
  </cols>
  <sheetData>
    <row r="1" spans="1:14" ht="56.25" customHeight="1" x14ac:dyDescent="0.2">
      <c r="C1" s="6"/>
      <c r="D1" s="6"/>
      <c r="E1" s="6"/>
      <c r="F1" s="6"/>
      <c r="G1" s="6"/>
      <c r="H1" s="6"/>
      <c r="I1" s="6"/>
      <c r="J1" s="6"/>
      <c r="K1" s="70" t="s">
        <v>58</v>
      </c>
    </row>
    <row r="2" spans="1:14" s="7" customFormat="1" ht="30" customHeight="1" x14ac:dyDescent="0.2">
      <c r="A2" s="12" t="s">
        <v>31</v>
      </c>
      <c r="B2" s="157">
        <f>Start!C23</f>
        <v>0</v>
      </c>
      <c r="C2" s="157"/>
      <c r="D2" s="157"/>
      <c r="E2" s="157"/>
      <c r="F2" s="158"/>
      <c r="G2" s="146" t="s">
        <v>33</v>
      </c>
      <c r="H2" s="156"/>
      <c r="I2" s="2">
        <f>Start!C24</f>
        <v>0</v>
      </c>
      <c r="J2" s="11" t="s">
        <v>30</v>
      </c>
      <c r="K2" s="3">
        <v>1</v>
      </c>
    </row>
    <row r="3" spans="1:14" s="7" customFormat="1" ht="24" customHeight="1" x14ac:dyDescent="0.2">
      <c r="A3" s="146" t="s">
        <v>32</v>
      </c>
      <c r="B3" s="147"/>
      <c r="C3" s="139">
        <f>Start!C27</f>
        <v>0</v>
      </c>
      <c r="D3" s="139"/>
      <c r="E3" s="139"/>
      <c r="F3" s="139"/>
      <c r="G3" s="13" t="s">
        <v>39</v>
      </c>
      <c r="H3" s="164">
        <f>Start!C30</f>
        <v>0</v>
      </c>
      <c r="I3" s="164"/>
      <c r="J3" s="14" t="s">
        <v>38</v>
      </c>
      <c r="K3" s="10">
        <f>Start!F23</f>
        <v>0</v>
      </c>
    </row>
    <row r="4" spans="1:14" s="7" customFormat="1" ht="24" customHeight="1" thickBot="1" x14ac:dyDescent="0.25">
      <c r="A4" s="162" t="s">
        <v>34</v>
      </c>
      <c r="B4" s="163"/>
      <c r="C4" s="167">
        <f>Start!C28</f>
        <v>0</v>
      </c>
      <c r="D4" s="167"/>
      <c r="E4" s="168">
        <f>Start!C29</f>
        <v>0</v>
      </c>
      <c r="F4" s="168"/>
      <c r="G4" s="169"/>
      <c r="H4" s="15" t="s">
        <v>3</v>
      </c>
      <c r="I4" s="165">
        <f>Start!C31</f>
        <v>0</v>
      </c>
      <c r="J4" s="165"/>
      <c r="K4" s="166"/>
    </row>
    <row r="5" spans="1:14" s="8" customFormat="1" ht="14.85" customHeight="1" x14ac:dyDescent="0.2">
      <c r="A5" s="136">
        <v>1</v>
      </c>
      <c r="B5" s="16" t="s">
        <v>35</v>
      </c>
      <c r="C5" s="17"/>
      <c r="D5" s="25"/>
      <c r="E5" s="130" t="s">
        <v>37</v>
      </c>
      <c r="F5" s="131"/>
      <c r="G5" s="132"/>
      <c r="H5" s="18"/>
      <c r="I5" s="107" t="s">
        <v>40</v>
      </c>
      <c r="J5" s="19"/>
      <c r="K5" s="20" t="s">
        <v>1</v>
      </c>
    </row>
    <row r="6" spans="1:14" s="8" customFormat="1" ht="14.85" customHeight="1" x14ac:dyDescent="0.25">
      <c r="A6" s="137"/>
      <c r="B6" s="133">
        <f>Start!B14</f>
        <v>0</v>
      </c>
      <c r="C6" s="134"/>
      <c r="D6" s="135"/>
      <c r="E6" s="127">
        <f>Start!E14</f>
        <v>0</v>
      </c>
      <c r="F6" s="128"/>
      <c r="G6" s="129"/>
      <c r="H6" s="1"/>
      <c r="I6" s="108"/>
      <c r="J6" s="4"/>
      <c r="K6" s="21" t="s">
        <v>41</v>
      </c>
    </row>
    <row r="7" spans="1:14" s="8" customFormat="1" ht="14.85" customHeight="1" x14ac:dyDescent="0.2">
      <c r="A7" s="137"/>
      <c r="B7" s="123" t="s">
        <v>36</v>
      </c>
      <c r="C7" s="159">
        <f>Start!D14</f>
        <v>0</v>
      </c>
      <c r="D7" s="119" t="str">
        <f>IF(Start!J25="x","Karton Nr. Carton-no","Elektronisch életronique")</f>
        <v>Elektronisch életronique</v>
      </c>
      <c r="E7" s="117">
        <f>IF(Start!J25="x",Start!J28,Start!J30)</f>
        <v>0</v>
      </c>
      <c r="F7" s="117" t="s">
        <v>0</v>
      </c>
      <c r="G7" s="121">
        <f>IF(Start!J25="x",'1. Runde'!E7:E8+7,E7)</f>
        <v>0</v>
      </c>
      <c r="H7" s="1"/>
      <c r="I7" s="109">
        <f>SUM(H5:H8)</f>
        <v>0</v>
      </c>
      <c r="J7" s="4"/>
      <c r="K7" s="111"/>
    </row>
    <row r="8" spans="1:14" s="8" customFormat="1" ht="14.85" customHeight="1" thickBot="1" x14ac:dyDescent="0.25">
      <c r="A8" s="138"/>
      <c r="B8" s="124"/>
      <c r="C8" s="160"/>
      <c r="D8" s="120"/>
      <c r="E8" s="118"/>
      <c r="F8" s="118"/>
      <c r="G8" s="122"/>
      <c r="H8" s="22"/>
      <c r="I8" s="110"/>
      <c r="J8" s="23"/>
      <c r="K8" s="112"/>
    </row>
    <row r="9" spans="1:14" ht="14.85" customHeight="1" x14ac:dyDescent="0.2">
      <c r="A9" s="136">
        <v>2</v>
      </c>
      <c r="B9" s="16" t="s">
        <v>35</v>
      </c>
      <c r="C9" s="17"/>
      <c r="D9" s="25"/>
      <c r="E9" s="130" t="s">
        <v>37</v>
      </c>
      <c r="F9" s="131"/>
      <c r="G9" s="132"/>
      <c r="H9" s="18"/>
      <c r="I9" s="107" t="s">
        <v>40</v>
      </c>
      <c r="J9" s="19"/>
      <c r="K9" s="20" t="s">
        <v>1</v>
      </c>
    </row>
    <row r="10" spans="1:14" ht="14.85" customHeight="1" x14ac:dyDescent="0.25">
      <c r="A10" s="137"/>
      <c r="B10" s="133">
        <f>Start!B15</f>
        <v>0</v>
      </c>
      <c r="C10" s="134"/>
      <c r="D10" s="135"/>
      <c r="E10" s="127">
        <f>Start!E15</f>
        <v>0</v>
      </c>
      <c r="F10" s="128"/>
      <c r="G10" s="129"/>
      <c r="H10" s="1"/>
      <c r="I10" s="108"/>
      <c r="J10" s="4"/>
      <c r="K10" s="21" t="s">
        <v>41</v>
      </c>
    </row>
    <row r="11" spans="1:14" ht="14.85" customHeight="1" x14ac:dyDescent="0.2">
      <c r="A11" s="137"/>
      <c r="B11" s="123" t="s">
        <v>36</v>
      </c>
      <c r="C11" s="117">
        <f>Start!D15</f>
        <v>0</v>
      </c>
      <c r="D11" s="119" t="str">
        <f>IF(Start!J25="x","Karton Nr. Carton-no","Elektronisch életronique")</f>
        <v>Elektronisch életronique</v>
      </c>
      <c r="E11" s="117">
        <f>G7+1</f>
        <v>1</v>
      </c>
      <c r="F11" s="117" t="s">
        <v>0</v>
      </c>
      <c r="G11" s="121">
        <f>IF(Start!J25="x",'1. Runde'!E11:E12+7,E11)</f>
        <v>1</v>
      </c>
      <c r="H11" s="1"/>
      <c r="I11" s="116">
        <f>SUM(H9:H12)</f>
        <v>0</v>
      </c>
      <c r="J11" s="4"/>
      <c r="K11" s="111"/>
    </row>
    <row r="12" spans="1:14" ht="14.85" customHeight="1" thickBot="1" x14ac:dyDescent="0.25">
      <c r="A12" s="138"/>
      <c r="B12" s="124"/>
      <c r="C12" s="118"/>
      <c r="D12" s="120"/>
      <c r="E12" s="118"/>
      <c r="F12" s="118"/>
      <c r="G12" s="122"/>
      <c r="H12" s="22"/>
      <c r="I12" s="110"/>
      <c r="J12" s="23"/>
      <c r="K12" s="112"/>
    </row>
    <row r="13" spans="1:14" ht="14.85" customHeight="1" x14ac:dyDescent="0.2">
      <c r="A13" s="136">
        <v>3</v>
      </c>
      <c r="B13" s="16" t="s">
        <v>35</v>
      </c>
      <c r="C13" s="17"/>
      <c r="D13" s="25"/>
      <c r="E13" s="130" t="s">
        <v>37</v>
      </c>
      <c r="F13" s="131"/>
      <c r="G13" s="132"/>
      <c r="H13" s="18"/>
      <c r="I13" s="107" t="s">
        <v>40</v>
      </c>
      <c r="J13" s="19"/>
      <c r="K13" s="20" t="s">
        <v>1</v>
      </c>
    </row>
    <row r="14" spans="1:14" ht="14.85" customHeight="1" x14ac:dyDescent="0.25">
      <c r="A14" s="137"/>
      <c r="B14" s="133">
        <f>Start!B16</f>
        <v>0</v>
      </c>
      <c r="C14" s="134"/>
      <c r="D14" s="135"/>
      <c r="E14" s="127">
        <f>Start!E16</f>
        <v>0</v>
      </c>
      <c r="F14" s="128"/>
      <c r="G14" s="129"/>
      <c r="H14" s="1"/>
      <c r="I14" s="108"/>
      <c r="J14" s="4"/>
      <c r="K14" s="21" t="s">
        <v>41</v>
      </c>
    </row>
    <row r="15" spans="1:14" ht="14.85" customHeight="1" x14ac:dyDescent="0.2">
      <c r="A15" s="137"/>
      <c r="B15" s="123" t="s">
        <v>36</v>
      </c>
      <c r="C15" s="117">
        <f>Start!D16</f>
        <v>0</v>
      </c>
      <c r="D15" s="119" t="str">
        <f>IF(Start!J25="x","Karton Nr. Carton-no","Elektronisch életronique")</f>
        <v>Elektronisch életronique</v>
      </c>
      <c r="E15" s="117">
        <f>G11+1</f>
        <v>2</v>
      </c>
      <c r="F15" s="117" t="s">
        <v>0</v>
      </c>
      <c r="G15" s="121">
        <f>IF(Start!J25="x",'1. Runde'!E15:E16+7,E15)</f>
        <v>2</v>
      </c>
      <c r="H15" s="1"/>
      <c r="I15" s="116">
        <f>SUM(H13:H16)</f>
        <v>0</v>
      </c>
      <c r="J15" s="4"/>
      <c r="K15" s="111"/>
    </row>
    <row r="16" spans="1:14" ht="14.85" customHeight="1" thickBot="1" x14ac:dyDescent="0.25">
      <c r="A16" s="138"/>
      <c r="B16" s="124"/>
      <c r="C16" s="118"/>
      <c r="D16" s="120"/>
      <c r="E16" s="118"/>
      <c r="F16" s="118"/>
      <c r="G16" s="122"/>
      <c r="H16" s="22"/>
      <c r="I16" s="110"/>
      <c r="J16" s="23"/>
      <c r="K16" s="112"/>
      <c r="N16" s="24"/>
    </row>
    <row r="17" spans="1:11" ht="14.85" customHeight="1" x14ac:dyDescent="0.2">
      <c r="A17" s="136"/>
      <c r="B17" s="16" t="s">
        <v>35</v>
      </c>
      <c r="C17" s="17"/>
      <c r="D17" s="25"/>
      <c r="E17" s="130" t="s">
        <v>37</v>
      </c>
      <c r="F17" s="131"/>
      <c r="G17" s="132"/>
      <c r="H17" s="19"/>
      <c r="I17" s="107" t="s">
        <v>40</v>
      </c>
      <c r="J17" s="19"/>
      <c r="K17" s="20" t="s">
        <v>1</v>
      </c>
    </row>
    <row r="18" spans="1:11" ht="14.85" customHeight="1" x14ac:dyDescent="0.25">
      <c r="A18" s="137"/>
      <c r="B18" s="133">
        <f>Start!B17</f>
        <v>0</v>
      </c>
      <c r="C18" s="134"/>
      <c r="D18" s="135"/>
      <c r="E18" s="127">
        <f>Start!E17</f>
        <v>0</v>
      </c>
      <c r="F18" s="128"/>
      <c r="G18" s="129"/>
      <c r="H18" s="4"/>
      <c r="I18" s="108"/>
      <c r="J18" s="4"/>
      <c r="K18" s="21" t="s">
        <v>41</v>
      </c>
    </row>
    <row r="19" spans="1:11" ht="14.85" customHeight="1" x14ac:dyDescent="0.2">
      <c r="A19" s="137"/>
      <c r="B19" s="123" t="s">
        <v>36</v>
      </c>
      <c r="C19" s="117">
        <f>Start!D17</f>
        <v>0</v>
      </c>
      <c r="D19" s="119" t="str">
        <f>IF(Start!J25="x","Karton Nr. Carton-no","Elektronisch életronique")</f>
        <v>Elektronisch életronique</v>
      </c>
      <c r="E19" s="117"/>
      <c r="F19" s="117" t="s">
        <v>0</v>
      </c>
      <c r="G19" s="121"/>
      <c r="H19" s="4"/>
      <c r="I19" s="116">
        <f>SUM(H17:H20)</f>
        <v>0</v>
      </c>
      <c r="J19" s="4"/>
      <c r="K19" s="111"/>
    </row>
    <row r="20" spans="1:11" ht="14.85" customHeight="1" thickBot="1" x14ac:dyDescent="0.25">
      <c r="A20" s="138"/>
      <c r="B20" s="124"/>
      <c r="C20" s="118"/>
      <c r="D20" s="120"/>
      <c r="E20" s="118"/>
      <c r="F20" s="118"/>
      <c r="G20" s="122"/>
      <c r="H20" s="23"/>
      <c r="I20" s="110"/>
      <c r="J20" s="23"/>
      <c r="K20" s="112"/>
    </row>
    <row r="21" spans="1:11" ht="15" customHeight="1" x14ac:dyDescent="0.2">
      <c r="A21" s="144" t="s">
        <v>43</v>
      </c>
      <c r="B21" s="144"/>
      <c r="C21" s="144"/>
      <c r="D21" s="144"/>
      <c r="E21" s="144"/>
      <c r="F21" s="144"/>
      <c r="G21" s="144"/>
      <c r="H21" s="140" t="s">
        <v>2</v>
      </c>
      <c r="I21" s="141">
        <f>SUM(I7+I11+I15+I19)</f>
        <v>0</v>
      </c>
      <c r="K21" s="113"/>
    </row>
    <row r="22" spans="1:11" ht="12.75" customHeight="1" x14ac:dyDescent="0.2">
      <c r="A22" s="145"/>
      <c r="B22" s="145"/>
      <c r="C22" s="145"/>
      <c r="D22" s="145"/>
      <c r="E22" s="145"/>
      <c r="F22" s="145"/>
      <c r="G22" s="145"/>
      <c r="H22" s="140"/>
      <c r="I22" s="142"/>
      <c r="K22" s="114"/>
    </row>
    <row r="23" spans="1:11" ht="13.5" customHeight="1" thickBot="1" x14ac:dyDescent="0.25">
      <c r="A23" s="27" t="s">
        <v>44</v>
      </c>
      <c r="B23" s="27"/>
      <c r="C23" s="27"/>
      <c r="D23" s="28"/>
      <c r="E23" s="161"/>
      <c r="F23" s="161"/>
      <c r="G23" s="161"/>
      <c r="H23" s="140"/>
      <c r="I23" s="143"/>
      <c r="K23" s="115"/>
    </row>
    <row r="24" spans="1:11" ht="20.100000000000001" customHeight="1" x14ac:dyDescent="0.2">
      <c r="A24" s="9"/>
    </row>
    <row r="25" spans="1:11" ht="56.25" customHeight="1" x14ac:dyDescent="0.2">
      <c r="A25" s="153" t="s">
        <v>42</v>
      </c>
      <c r="B25" s="154"/>
      <c r="C25" s="154"/>
      <c r="D25" s="154"/>
      <c r="E25" s="154"/>
      <c r="F25" s="154"/>
      <c r="G25" s="154"/>
      <c r="H25" s="154"/>
      <c r="I25" s="154"/>
      <c r="J25" s="154"/>
      <c r="K25" s="70" t="str">
        <f>K1</f>
        <v>Junioren /
Juniors
U19-U21</v>
      </c>
    </row>
    <row r="26" spans="1:11" s="7" customFormat="1" ht="30" customHeight="1" x14ac:dyDescent="0.2">
      <c r="A26" s="12" t="s">
        <v>31</v>
      </c>
      <c r="B26" s="157">
        <f>B2</f>
        <v>0</v>
      </c>
      <c r="C26" s="157"/>
      <c r="D26" s="157"/>
      <c r="E26" s="157"/>
      <c r="F26" s="158"/>
      <c r="G26" s="146" t="s">
        <v>33</v>
      </c>
      <c r="H26" s="156"/>
      <c r="I26" s="2">
        <f>I2</f>
        <v>0</v>
      </c>
      <c r="J26" s="11" t="s">
        <v>30</v>
      </c>
      <c r="K26" s="3">
        <f>K2</f>
        <v>1</v>
      </c>
    </row>
    <row r="27" spans="1:11" s="7" customFormat="1" ht="24" customHeight="1" x14ac:dyDescent="0.2">
      <c r="A27" s="146" t="s">
        <v>32</v>
      </c>
      <c r="B27" s="147"/>
      <c r="C27" s="139">
        <f>C3</f>
        <v>0</v>
      </c>
      <c r="D27" s="139"/>
      <c r="E27" s="139"/>
      <c r="F27" s="139"/>
      <c r="G27" s="5" t="s">
        <v>39</v>
      </c>
      <c r="H27" s="150">
        <f>H3</f>
        <v>0</v>
      </c>
      <c r="I27" s="150"/>
      <c r="J27" s="14" t="s">
        <v>38</v>
      </c>
      <c r="K27" s="10">
        <f>K3</f>
        <v>0</v>
      </c>
    </row>
    <row r="28" spans="1:11" s="7" customFormat="1" ht="24" customHeight="1" thickBot="1" x14ac:dyDescent="0.25">
      <c r="A28" s="148" t="s">
        <v>34</v>
      </c>
      <c r="B28" s="149"/>
      <c r="C28" s="155">
        <f>C4</f>
        <v>0</v>
      </c>
      <c r="D28" s="155"/>
      <c r="E28" s="151">
        <f>E4</f>
        <v>0</v>
      </c>
      <c r="F28" s="151"/>
      <c r="G28" s="152"/>
      <c r="H28" s="26" t="str">
        <f>H4</f>
        <v>E-Mail:</v>
      </c>
      <c r="I28" s="125">
        <f>I4</f>
        <v>0</v>
      </c>
      <c r="J28" s="125"/>
      <c r="K28" s="126"/>
    </row>
    <row r="29" spans="1:11" s="8" customFormat="1" ht="14.85" customHeight="1" x14ac:dyDescent="0.2">
      <c r="A29" s="136">
        <v>1</v>
      </c>
      <c r="B29" s="16" t="s">
        <v>35</v>
      </c>
      <c r="C29" s="17"/>
      <c r="D29" s="25"/>
      <c r="E29" s="130" t="s">
        <v>37</v>
      </c>
      <c r="F29" s="131"/>
      <c r="G29" s="132"/>
      <c r="H29" s="19">
        <f>H5</f>
        <v>0</v>
      </c>
      <c r="I29" s="107" t="s">
        <v>40</v>
      </c>
      <c r="J29" s="19"/>
      <c r="K29" s="20" t="s">
        <v>1</v>
      </c>
    </row>
    <row r="30" spans="1:11" s="8" customFormat="1" ht="14.85" customHeight="1" x14ac:dyDescent="0.25">
      <c r="A30" s="137"/>
      <c r="B30" s="133">
        <f>B6</f>
        <v>0</v>
      </c>
      <c r="C30" s="134"/>
      <c r="D30" s="135"/>
      <c r="E30" s="127">
        <f>E6</f>
        <v>0</v>
      </c>
      <c r="F30" s="128"/>
      <c r="G30" s="129"/>
      <c r="H30" s="4">
        <f t="shared" ref="H30:H44" si="0">H6</f>
        <v>0</v>
      </c>
      <c r="I30" s="108"/>
      <c r="J30" s="4"/>
      <c r="K30" s="21" t="s">
        <v>41</v>
      </c>
    </row>
    <row r="31" spans="1:11" s="8" customFormat="1" ht="14.85" customHeight="1" x14ac:dyDescent="0.2">
      <c r="A31" s="137"/>
      <c r="B31" s="123" t="s">
        <v>36</v>
      </c>
      <c r="C31" s="117">
        <f>C7</f>
        <v>0</v>
      </c>
      <c r="D31" s="119" t="str">
        <f>D7</f>
        <v>Elektronisch életronique</v>
      </c>
      <c r="E31" s="117">
        <f>E7</f>
        <v>0</v>
      </c>
      <c r="F31" s="117" t="s">
        <v>0</v>
      </c>
      <c r="G31" s="121">
        <f>G7</f>
        <v>0</v>
      </c>
      <c r="H31" s="4">
        <f t="shared" si="0"/>
        <v>0</v>
      </c>
      <c r="I31" s="116">
        <f>I7</f>
        <v>0</v>
      </c>
      <c r="J31" s="4"/>
      <c r="K31" s="111"/>
    </row>
    <row r="32" spans="1:11" s="8" customFormat="1" ht="14.85" customHeight="1" thickBot="1" x14ac:dyDescent="0.25">
      <c r="A32" s="138"/>
      <c r="B32" s="124"/>
      <c r="C32" s="118"/>
      <c r="D32" s="120"/>
      <c r="E32" s="118"/>
      <c r="F32" s="118"/>
      <c r="G32" s="122"/>
      <c r="H32" s="23">
        <f t="shared" si="0"/>
        <v>0</v>
      </c>
      <c r="I32" s="110"/>
      <c r="J32" s="23"/>
      <c r="K32" s="112"/>
    </row>
    <row r="33" spans="1:11" ht="14.85" customHeight="1" x14ac:dyDescent="0.2">
      <c r="A33" s="136">
        <v>2</v>
      </c>
      <c r="B33" s="16" t="s">
        <v>35</v>
      </c>
      <c r="C33" s="17"/>
      <c r="D33" s="25"/>
      <c r="E33" s="130" t="s">
        <v>37</v>
      </c>
      <c r="F33" s="131"/>
      <c r="G33" s="132"/>
      <c r="H33" s="19">
        <f t="shared" si="0"/>
        <v>0</v>
      </c>
      <c r="I33" s="107" t="s">
        <v>40</v>
      </c>
      <c r="J33" s="19"/>
      <c r="K33" s="20" t="s">
        <v>1</v>
      </c>
    </row>
    <row r="34" spans="1:11" ht="14.85" customHeight="1" x14ac:dyDescent="0.25">
      <c r="A34" s="137"/>
      <c r="B34" s="133">
        <f>B10</f>
        <v>0</v>
      </c>
      <c r="C34" s="134"/>
      <c r="D34" s="135"/>
      <c r="E34" s="127">
        <f>E10</f>
        <v>0</v>
      </c>
      <c r="F34" s="128"/>
      <c r="G34" s="129"/>
      <c r="H34" s="4">
        <f t="shared" si="0"/>
        <v>0</v>
      </c>
      <c r="I34" s="108"/>
      <c r="J34" s="4"/>
      <c r="K34" s="21" t="s">
        <v>41</v>
      </c>
    </row>
    <row r="35" spans="1:11" ht="14.85" customHeight="1" x14ac:dyDescent="0.2">
      <c r="A35" s="137"/>
      <c r="B35" s="123" t="s">
        <v>36</v>
      </c>
      <c r="C35" s="117">
        <f>C11</f>
        <v>0</v>
      </c>
      <c r="D35" s="119" t="str">
        <f>D11</f>
        <v>Elektronisch életronique</v>
      </c>
      <c r="E35" s="117">
        <f>E11</f>
        <v>1</v>
      </c>
      <c r="F35" s="117" t="s">
        <v>0</v>
      </c>
      <c r="G35" s="121">
        <f>G11</f>
        <v>1</v>
      </c>
      <c r="H35" s="4">
        <f t="shared" si="0"/>
        <v>0</v>
      </c>
      <c r="I35" s="116">
        <f>I11</f>
        <v>0</v>
      </c>
      <c r="J35" s="4"/>
      <c r="K35" s="111"/>
    </row>
    <row r="36" spans="1:11" ht="14.85" customHeight="1" thickBot="1" x14ac:dyDescent="0.25">
      <c r="A36" s="138"/>
      <c r="B36" s="124"/>
      <c r="C36" s="118"/>
      <c r="D36" s="120"/>
      <c r="E36" s="118"/>
      <c r="F36" s="118"/>
      <c r="G36" s="122"/>
      <c r="H36" s="23">
        <f t="shared" si="0"/>
        <v>0</v>
      </c>
      <c r="I36" s="110"/>
      <c r="J36" s="23"/>
      <c r="K36" s="112"/>
    </row>
    <row r="37" spans="1:11" ht="14.85" customHeight="1" x14ac:dyDescent="0.2">
      <c r="A37" s="136">
        <v>3</v>
      </c>
      <c r="B37" s="16" t="s">
        <v>35</v>
      </c>
      <c r="C37" s="17"/>
      <c r="D37" s="25"/>
      <c r="E37" s="130" t="s">
        <v>37</v>
      </c>
      <c r="F37" s="131"/>
      <c r="G37" s="132"/>
      <c r="H37" s="19">
        <f t="shared" si="0"/>
        <v>0</v>
      </c>
      <c r="I37" s="107" t="s">
        <v>40</v>
      </c>
      <c r="J37" s="19"/>
      <c r="K37" s="20" t="s">
        <v>1</v>
      </c>
    </row>
    <row r="38" spans="1:11" ht="14.85" customHeight="1" x14ac:dyDescent="0.25">
      <c r="A38" s="137"/>
      <c r="B38" s="133">
        <f>B14</f>
        <v>0</v>
      </c>
      <c r="C38" s="134"/>
      <c r="D38" s="135"/>
      <c r="E38" s="127">
        <f>E14</f>
        <v>0</v>
      </c>
      <c r="F38" s="128"/>
      <c r="G38" s="129"/>
      <c r="H38" s="4">
        <f t="shared" si="0"/>
        <v>0</v>
      </c>
      <c r="I38" s="108"/>
      <c r="J38" s="4"/>
      <c r="K38" s="21" t="s">
        <v>41</v>
      </c>
    </row>
    <row r="39" spans="1:11" ht="14.85" customHeight="1" x14ac:dyDescent="0.2">
      <c r="A39" s="137"/>
      <c r="B39" s="123" t="s">
        <v>36</v>
      </c>
      <c r="C39" s="117">
        <f>C15</f>
        <v>0</v>
      </c>
      <c r="D39" s="119" t="str">
        <f>D15</f>
        <v>Elektronisch életronique</v>
      </c>
      <c r="E39" s="117">
        <f>E15</f>
        <v>2</v>
      </c>
      <c r="F39" s="117" t="s">
        <v>0</v>
      </c>
      <c r="G39" s="121">
        <f>G15</f>
        <v>2</v>
      </c>
      <c r="H39" s="4">
        <f t="shared" si="0"/>
        <v>0</v>
      </c>
      <c r="I39" s="116">
        <f>I15</f>
        <v>0</v>
      </c>
      <c r="J39" s="4"/>
      <c r="K39" s="111"/>
    </row>
    <row r="40" spans="1:11" ht="14.85" customHeight="1" thickBot="1" x14ac:dyDescent="0.25">
      <c r="A40" s="138"/>
      <c r="B40" s="124"/>
      <c r="C40" s="118"/>
      <c r="D40" s="120"/>
      <c r="E40" s="118"/>
      <c r="F40" s="118"/>
      <c r="G40" s="122"/>
      <c r="H40" s="23">
        <f t="shared" si="0"/>
        <v>0</v>
      </c>
      <c r="I40" s="110"/>
      <c r="J40" s="23"/>
      <c r="K40" s="112"/>
    </row>
    <row r="41" spans="1:11" ht="14.85" customHeight="1" x14ac:dyDescent="0.2">
      <c r="A41" s="136"/>
      <c r="B41" s="16" t="s">
        <v>35</v>
      </c>
      <c r="C41" s="17"/>
      <c r="D41" s="25"/>
      <c r="E41" s="130" t="s">
        <v>37</v>
      </c>
      <c r="F41" s="131"/>
      <c r="G41" s="132"/>
      <c r="H41" s="19">
        <f t="shared" si="0"/>
        <v>0</v>
      </c>
      <c r="I41" s="107" t="s">
        <v>40</v>
      </c>
      <c r="J41" s="19"/>
      <c r="K41" s="20" t="s">
        <v>1</v>
      </c>
    </row>
    <row r="42" spans="1:11" ht="14.85" customHeight="1" x14ac:dyDescent="0.25">
      <c r="A42" s="137"/>
      <c r="B42" s="133">
        <f>B18</f>
        <v>0</v>
      </c>
      <c r="C42" s="134"/>
      <c r="D42" s="135"/>
      <c r="E42" s="127">
        <f>E18</f>
        <v>0</v>
      </c>
      <c r="F42" s="128"/>
      <c r="G42" s="129"/>
      <c r="H42" s="4">
        <f t="shared" si="0"/>
        <v>0</v>
      </c>
      <c r="I42" s="108"/>
      <c r="J42" s="4"/>
      <c r="K42" s="21" t="s">
        <v>41</v>
      </c>
    </row>
    <row r="43" spans="1:11" ht="14.85" customHeight="1" x14ac:dyDescent="0.2">
      <c r="A43" s="137"/>
      <c r="B43" s="123" t="s">
        <v>36</v>
      </c>
      <c r="C43" s="117">
        <f>C19</f>
        <v>0</v>
      </c>
      <c r="D43" s="119" t="str">
        <f>D19</f>
        <v>Elektronisch életronique</v>
      </c>
      <c r="E43" s="117"/>
      <c r="F43" s="117" t="s">
        <v>0</v>
      </c>
      <c r="G43" s="121"/>
      <c r="H43" s="4">
        <f t="shared" si="0"/>
        <v>0</v>
      </c>
      <c r="I43" s="116">
        <f>I19</f>
        <v>0</v>
      </c>
      <c r="J43" s="4"/>
      <c r="K43" s="111"/>
    </row>
    <row r="44" spans="1:11" ht="14.85" customHeight="1" thickBot="1" x14ac:dyDescent="0.25">
      <c r="A44" s="138"/>
      <c r="B44" s="124"/>
      <c r="C44" s="118"/>
      <c r="D44" s="120"/>
      <c r="E44" s="118"/>
      <c r="F44" s="118"/>
      <c r="G44" s="122"/>
      <c r="H44" s="23">
        <f t="shared" si="0"/>
        <v>0</v>
      </c>
      <c r="I44" s="110"/>
      <c r="J44" s="23"/>
      <c r="K44" s="112"/>
    </row>
    <row r="45" spans="1:11" s="29" customFormat="1" ht="15" customHeight="1" x14ac:dyDescent="0.2">
      <c r="A45" s="144" t="s">
        <v>43</v>
      </c>
      <c r="B45" s="144"/>
      <c r="C45" s="144"/>
      <c r="D45" s="144"/>
      <c r="E45" s="144"/>
      <c r="F45" s="144"/>
      <c r="G45" s="144"/>
      <c r="H45" s="140" t="s">
        <v>2</v>
      </c>
      <c r="I45" s="141">
        <f>I21</f>
        <v>0</v>
      </c>
      <c r="K45" s="113"/>
    </row>
    <row r="46" spans="1:11" ht="12.75" customHeight="1" x14ac:dyDescent="0.2">
      <c r="A46" s="145"/>
      <c r="B46" s="145"/>
      <c r="C46" s="145"/>
      <c r="D46" s="145"/>
      <c r="E46" s="145"/>
      <c r="F46" s="145"/>
      <c r="G46" s="145"/>
      <c r="H46" s="140"/>
      <c r="I46" s="142"/>
      <c r="K46" s="114"/>
    </row>
    <row r="47" spans="1:11" ht="13.5" customHeight="1" thickBot="1" x14ac:dyDescent="0.25">
      <c r="A47" s="27" t="s">
        <v>44</v>
      </c>
      <c r="B47" s="27"/>
      <c r="C47" s="27"/>
      <c r="D47" s="28"/>
      <c r="E47" s="31">
        <f>E23</f>
        <v>0</v>
      </c>
      <c r="F47" s="32"/>
      <c r="G47" s="32"/>
      <c r="H47" s="140"/>
      <c r="I47" s="143"/>
      <c r="K47" s="115"/>
    </row>
    <row r="48" spans="1:11" ht="56.25" customHeight="1" x14ac:dyDescent="0.2">
      <c r="A48" s="153" t="s">
        <v>42</v>
      </c>
      <c r="B48" s="154"/>
      <c r="C48" s="154"/>
      <c r="D48" s="154"/>
      <c r="E48" s="154"/>
      <c r="F48" s="154"/>
      <c r="G48" s="154"/>
      <c r="H48" s="154"/>
      <c r="I48" s="154"/>
      <c r="J48" s="154"/>
      <c r="K48" s="70" t="str">
        <f>K25</f>
        <v>Junioren /
Juniors
U19-U21</v>
      </c>
    </row>
    <row r="49" spans="1:11" s="7" customFormat="1" ht="30" customHeight="1" x14ac:dyDescent="0.2">
      <c r="A49" s="12" t="s">
        <v>31</v>
      </c>
      <c r="B49" s="157">
        <f>B26</f>
        <v>0</v>
      </c>
      <c r="C49" s="157"/>
      <c r="D49" s="157"/>
      <c r="E49" s="157"/>
      <c r="F49" s="158"/>
      <c r="G49" s="146" t="s">
        <v>33</v>
      </c>
      <c r="H49" s="156"/>
      <c r="I49" s="2">
        <f>I26</f>
        <v>0</v>
      </c>
      <c r="J49" s="11" t="s">
        <v>30</v>
      </c>
      <c r="K49" s="3">
        <f>K26</f>
        <v>1</v>
      </c>
    </row>
    <row r="50" spans="1:11" s="7" customFormat="1" ht="24" customHeight="1" x14ac:dyDescent="0.2">
      <c r="A50" s="146" t="s">
        <v>32</v>
      </c>
      <c r="B50" s="147"/>
      <c r="C50" s="139">
        <f>C27</f>
        <v>0</v>
      </c>
      <c r="D50" s="139"/>
      <c r="E50" s="139"/>
      <c r="F50" s="139"/>
      <c r="G50" s="5" t="s">
        <v>39</v>
      </c>
      <c r="H50" s="150">
        <f>H27</f>
        <v>0</v>
      </c>
      <c r="I50" s="150"/>
      <c r="J50" s="14" t="s">
        <v>38</v>
      </c>
      <c r="K50" s="10">
        <f>K27</f>
        <v>0</v>
      </c>
    </row>
    <row r="51" spans="1:11" s="7" customFormat="1" ht="24" customHeight="1" thickBot="1" x14ac:dyDescent="0.25">
      <c r="A51" s="148" t="s">
        <v>34</v>
      </c>
      <c r="B51" s="149"/>
      <c r="C51" s="155">
        <f>C28</f>
        <v>0</v>
      </c>
      <c r="D51" s="155"/>
      <c r="E51" s="151">
        <f>E28</f>
        <v>0</v>
      </c>
      <c r="F51" s="151"/>
      <c r="G51" s="152"/>
      <c r="H51" s="26" t="str">
        <f>H28</f>
        <v>E-Mail:</v>
      </c>
      <c r="I51" s="125">
        <f>I28</f>
        <v>0</v>
      </c>
      <c r="J51" s="125"/>
      <c r="K51" s="126"/>
    </row>
    <row r="52" spans="1:11" s="8" customFormat="1" ht="14.85" customHeight="1" x14ac:dyDescent="0.2">
      <c r="A52" s="136">
        <v>1</v>
      </c>
      <c r="B52" s="16" t="s">
        <v>35</v>
      </c>
      <c r="C52" s="17"/>
      <c r="D52" s="25"/>
      <c r="E52" s="130" t="s">
        <v>37</v>
      </c>
      <c r="F52" s="131"/>
      <c r="G52" s="132"/>
      <c r="H52" s="19">
        <f>H29</f>
        <v>0</v>
      </c>
      <c r="I52" s="107" t="s">
        <v>40</v>
      </c>
      <c r="J52" s="19"/>
      <c r="K52" s="20" t="s">
        <v>1</v>
      </c>
    </row>
    <row r="53" spans="1:11" s="8" customFormat="1" ht="14.85" customHeight="1" x14ac:dyDescent="0.25">
      <c r="A53" s="137"/>
      <c r="B53" s="133">
        <f>B30</f>
        <v>0</v>
      </c>
      <c r="C53" s="134"/>
      <c r="D53" s="135"/>
      <c r="E53" s="127">
        <f>E30</f>
        <v>0</v>
      </c>
      <c r="F53" s="128"/>
      <c r="G53" s="129"/>
      <c r="H53" s="4">
        <f t="shared" ref="H53:H67" si="1">H30</f>
        <v>0</v>
      </c>
      <c r="I53" s="108"/>
      <c r="J53" s="4"/>
      <c r="K53" s="21" t="s">
        <v>41</v>
      </c>
    </row>
    <row r="54" spans="1:11" s="8" customFormat="1" ht="14.85" customHeight="1" x14ac:dyDescent="0.2">
      <c r="A54" s="137"/>
      <c r="B54" s="123" t="s">
        <v>36</v>
      </c>
      <c r="C54" s="117">
        <f>C31</f>
        <v>0</v>
      </c>
      <c r="D54" s="119" t="str">
        <f>D31</f>
        <v>Elektronisch életronique</v>
      </c>
      <c r="E54" s="117">
        <f>E31</f>
        <v>0</v>
      </c>
      <c r="F54" s="117" t="s">
        <v>0</v>
      </c>
      <c r="G54" s="121">
        <f>G31</f>
        <v>0</v>
      </c>
      <c r="H54" s="4">
        <f t="shared" si="1"/>
        <v>0</v>
      </c>
      <c r="I54" s="116">
        <f>I31</f>
        <v>0</v>
      </c>
      <c r="J54" s="4"/>
      <c r="K54" s="111"/>
    </row>
    <row r="55" spans="1:11" s="8" customFormat="1" ht="14.85" customHeight="1" thickBot="1" x14ac:dyDescent="0.25">
      <c r="A55" s="138"/>
      <c r="B55" s="124"/>
      <c r="C55" s="118"/>
      <c r="D55" s="120"/>
      <c r="E55" s="118"/>
      <c r="F55" s="118"/>
      <c r="G55" s="122"/>
      <c r="H55" s="23">
        <f t="shared" si="1"/>
        <v>0</v>
      </c>
      <c r="I55" s="110"/>
      <c r="J55" s="23"/>
      <c r="K55" s="112"/>
    </row>
    <row r="56" spans="1:11" ht="14.85" customHeight="1" x14ac:dyDescent="0.2">
      <c r="A56" s="136">
        <v>2</v>
      </c>
      <c r="B56" s="16" t="s">
        <v>35</v>
      </c>
      <c r="C56" s="17"/>
      <c r="D56" s="25"/>
      <c r="E56" s="130" t="s">
        <v>37</v>
      </c>
      <c r="F56" s="131"/>
      <c r="G56" s="132"/>
      <c r="H56" s="19">
        <f t="shared" si="1"/>
        <v>0</v>
      </c>
      <c r="I56" s="107" t="s">
        <v>40</v>
      </c>
      <c r="J56" s="19"/>
      <c r="K56" s="20" t="s">
        <v>1</v>
      </c>
    </row>
    <row r="57" spans="1:11" ht="14.85" customHeight="1" x14ac:dyDescent="0.25">
      <c r="A57" s="137"/>
      <c r="B57" s="133">
        <f>B34</f>
        <v>0</v>
      </c>
      <c r="C57" s="134"/>
      <c r="D57" s="135"/>
      <c r="E57" s="127">
        <f>E34</f>
        <v>0</v>
      </c>
      <c r="F57" s="128"/>
      <c r="G57" s="129"/>
      <c r="H57" s="4">
        <f t="shared" si="1"/>
        <v>0</v>
      </c>
      <c r="I57" s="108"/>
      <c r="J57" s="4"/>
      <c r="K57" s="21" t="s">
        <v>41</v>
      </c>
    </row>
    <row r="58" spans="1:11" ht="14.85" customHeight="1" x14ac:dyDescent="0.2">
      <c r="A58" s="137"/>
      <c r="B58" s="123" t="s">
        <v>36</v>
      </c>
      <c r="C58" s="117">
        <f>C35</f>
        <v>0</v>
      </c>
      <c r="D58" s="119" t="str">
        <f>D35</f>
        <v>Elektronisch életronique</v>
      </c>
      <c r="E58" s="117">
        <f>E35</f>
        <v>1</v>
      </c>
      <c r="F58" s="117" t="s">
        <v>0</v>
      </c>
      <c r="G58" s="121">
        <f>G35</f>
        <v>1</v>
      </c>
      <c r="H58" s="4">
        <f t="shared" si="1"/>
        <v>0</v>
      </c>
      <c r="I58" s="116">
        <f>I35</f>
        <v>0</v>
      </c>
      <c r="J58" s="4"/>
      <c r="K58" s="111"/>
    </row>
    <row r="59" spans="1:11" ht="14.85" customHeight="1" thickBot="1" x14ac:dyDescent="0.25">
      <c r="A59" s="138"/>
      <c r="B59" s="124"/>
      <c r="C59" s="118"/>
      <c r="D59" s="120"/>
      <c r="E59" s="118"/>
      <c r="F59" s="118"/>
      <c r="G59" s="122"/>
      <c r="H59" s="23">
        <f t="shared" si="1"/>
        <v>0</v>
      </c>
      <c r="I59" s="110"/>
      <c r="J59" s="23"/>
      <c r="K59" s="112"/>
    </row>
    <row r="60" spans="1:11" ht="14.85" customHeight="1" x14ac:dyDescent="0.2">
      <c r="A60" s="136">
        <v>3</v>
      </c>
      <c r="B60" s="16" t="s">
        <v>35</v>
      </c>
      <c r="C60" s="17"/>
      <c r="D60" s="25"/>
      <c r="E60" s="130" t="s">
        <v>37</v>
      </c>
      <c r="F60" s="131"/>
      <c r="G60" s="132"/>
      <c r="H60" s="19">
        <f t="shared" si="1"/>
        <v>0</v>
      </c>
      <c r="I60" s="107" t="s">
        <v>40</v>
      </c>
      <c r="J60" s="19"/>
      <c r="K60" s="20" t="s">
        <v>1</v>
      </c>
    </row>
    <row r="61" spans="1:11" ht="14.85" customHeight="1" x14ac:dyDescent="0.25">
      <c r="A61" s="137"/>
      <c r="B61" s="133">
        <f>B38</f>
        <v>0</v>
      </c>
      <c r="C61" s="134"/>
      <c r="D61" s="135"/>
      <c r="E61" s="127">
        <f>E38</f>
        <v>0</v>
      </c>
      <c r="F61" s="128"/>
      <c r="G61" s="129"/>
      <c r="H61" s="4">
        <f t="shared" si="1"/>
        <v>0</v>
      </c>
      <c r="I61" s="108"/>
      <c r="J61" s="4"/>
      <c r="K61" s="21" t="s">
        <v>41</v>
      </c>
    </row>
    <row r="62" spans="1:11" ht="14.85" customHeight="1" x14ac:dyDescent="0.2">
      <c r="A62" s="137"/>
      <c r="B62" s="123" t="s">
        <v>36</v>
      </c>
      <c r="C62" s="117">
        <f>C39</f>
        <v>0</v>
      </c>
      <c r="D62" s="119" t="str">
        <f>D39</f>
        <v>Elektronisch életronique</v>
      </c>
      <c r="E62" s="117">
        <f>E39</f>
        <v>2</v>
      </c>
      <c r="F62" s="117" t="s">
        <v>0</v>
      </c>
      <c r="G62" s="121">
        <f>G39</f>
        <v>2</v>
      </c>
      <c r="H62" s="4">
        <f t="shared" si="1"/>
        <v>0</v>
      </c>
      <c r="I62" s="116">
        <f>I39</f>
        <v>0</v>
      </c>
      <c r="J62" s="4"/>
      <c r="K62" s="111"/>
    </row>
    <row r="63" spans="1:11" ht="14.85" customHeight="1" thickBot="1" x14ac:dyDescent="0.25">
      <c r="A63" s="138"/>
      <c r="B63" s="124"/>
      <c r="C63" s="118"/>
      <c r="D63" s="120"/>
      <c r="E63" s="118"/>
      <c r="F63" s="118"/>
      <c r="G63" s="122"/>
      <c r="H63" s="23">
        <f t="shared" si="1"/>
        <v>0</v>
      </c>
      <c r="I63" s="110"/>
      <c r="J63" s="23"/>
      <c r="K63" s="112"/>
    </row>
    <row r="64" spans="1:11" ht="14.85" customHeight="1" x14ac:dyDescent="0.2">
      <c r="A64" s="136"/>
      <c r="B64" s="16" t="s">
        <v>35</v>
      </c>
      <c r="C64" s="17"/>
      <c r="D64" s="25"/>
      <c r="E64" s="130" t="s">
        <v>37</v>
      </c>
      <c r="F64" s="131"/>
      <c r="G64" s="132"/>
      <c r="H64" s="19">
        <f t="shared" si="1"/>
        <v>0</v>
      </c>
      <c r="I64" s="107" t="s">
        <v>40</v>
      </c>
      <c r="J64" s="19"/>
      <c r="K64" s="20" t="s">
        <v>1</v>
      </c>
    </row>
    <row r="65" spans="1:11" ht="14.85" customHeight="1" x14ac:dyDescent="0.25">
      <c r="A65" s="137"/>
      <c r="B65" s="133">
        <f>B42</f>
        <v>0</v>
      </c>
      <c r="C65" s="134"/>
      <c r="D65" s="135"/>
      <c r="E65" s="127">
        <f>E42</f>
        <v>0</v>
      </c>
      <c r="F65" s="128"/>
      <c r="G65" s="129"/>
      <c r="H65" s="4">
        <f t="shared" si="1"/>
        <v>0</v>
      </c>
      <c r="I65" s="108"/>
      <c r="J65" s="4"/>
      <c r="K65" s="21" t="s">
        <v>41</v>
      </c>
    </row>
    <row r="66" spans="1:11" ht="14.85" customHeight="1" x14ac:dyDescent="0.2">
      <c r="A66" s="137"/>
      <c r="B66" s="123" t="s">
        <v>36</v>
      </c>
      <c r="C66" s="117">
        <f>C43</f>
        <v>0</v>
      </c>
      <c r="D66" s="119" t="str">
        <f>D43</f>
        <v>Elektronisch életronique</v>
      </c>
      <c r="E66" s="117"/>
      <c r="F66" s="117" t="s">
        <v>0</v>
      </c>
      <c r="G66" s="121"/>
      <c r="H66" s="4">
        <f t="shared" si="1"/>
        <v>0</v>
      </c>
      <c r="I66" s="116">
        <f>I43</f>
        <v>0</v>
      </c>
      <c r="J66" s="4"/>
      <c r="K66" s="111"/>
    </row>
    <row r="67" spans="1:11" ht="14.85" customHeight="1" thickBot="1" x14ac:dyDescent="0.25">
      <c r="A67" s="138"/>
      <c r="B67" s="124"/>
      <c r="C67" s="118"/>
      <c r="D67" s="120"/>
      <c r="E67" s="118"/>
      <c r="F67" s="118"/>
      <c r="G67" s="122"/>
      <c r="H67" s="23">
        <f t="shared" si="1"/>
        <v>0</v>
      </c>
      <c r="I67" s="110"/>
      <c r="J67" s="23"/>
      <c r="K67" s="112"/>
    </row>
    <row r="68" spans="1:11" s="29" customFormat="1" ht="15" customHeight="1" x14ac:dyDescent="0.2">
      <c r="A68" s="144" t="s">
        <v>43</v>
      </c>
      <c r="B68" s="144"/>
      <c r="C68" s="144"/>
      <c r="D68" s="144"/>
      <c r="E68" s="144"/>
      <c r="F68" s="144"/>
      <c r="G68" s="144"/>
      <c r="H68" s="140" t="s">
        <v>2</v>
      </c>
      <c r="I68" s="141">
        <f>I45</f>
        <v>0</v>
      </c>
      <c r="K68" s="113"/>
    </row>
    <row r="69" spans="1:11" ht="12.75" customHeight="1" x14ac:dyDescent="0.2">
      <c r="A69" s="145"/>
      <c r="B69" s="145"/>
      <c r="C69" s="145"/>
      <c r="D69" s="145"/>
      <c r="E69" s="145"/>
      <c r="F69" s="145"/>
      <c r="G69" s="145"/>
      <c r="H69" s="140"/>
      <c r="I69" s="142"/>
      <c r="K69" s="114"/>
    </row>
    <row r="70" spans="1:11" ht="13.5" customHeight="1" thickBot="1" x14ac:dyDescent="0.25">
      <c r="A70" s="27" t="s">
        <v>44</v>
      </c>
      <c r="B70" s="27"/>
      <c r="C70" s="27"/>
      <c r="D70" s="28"/>
      <c r="E70" s="31">
        <f>E47</f>
        <v>0</v>
      </c>
      <c r="F70" s="32"/>
      <c r="G70" s="32"/>
      <c r="H70" s="140"/>
      <c r="I70" s="143"/>
      <c r="K70" s="115"/>
    </row>
  </sheetData>
  <sheetProtection algorithmName="SHA-512" hashValue="EMoUFkIok0qclEcatidekapX95ui0oU7zGdvL7Dchr6FIl31gFC32lzCktXtO5E2Wv6X8RqQYefsDEjzCHziwA==" saltValue="E8zvB7S+O2XQ1xh/NcIPRQ==" spinCount="100000" sheet="1" objects="1" scenarios="1" selectLockedCells="1"/>
  <mergeCells count="198">
    <mergeCell ref="K68:K70"/>
    <mergeCell ref="A64:A67"/>
    <mergeCell ref="E64:G64"/>
    <mergeCell ref="I64:I65"/>
    <mergeCell ref="B65:D65"/>
    <mergeCell ref="E65:G65"/>
    <mergeCell ref="B66:B67"/>
    <mergeCell ref="C66:C67"/>
    <mergeCell ref="D62:D63"/>
    <mergeCell ref="E62:E63"/>
    <mergeCell ref="D66:D67"/>
    <mergeCell ref="E66:E67"/>
    <mergeCell ref="F66:F67"/>
    <mergeCell ref="G66:G67"/>
    <mergeCell ref="A60:A63"/>
    <mergeCell ref="E60:G60"/>
    <mergeCell ref="I60:I61"/>
    <mergeCell ref="B61:D61"/>
    <mergeCell ref="E61:G61"/>
    <mergeCell ref="B62:B63"/>
    <mergeCell ref="C62:C63"/>
    <mergeCell ref="A68:G69"/>
    <mergeCell ref="H68:H70"/>
    <mergeCell ref="I68:I70"/>
    <mergeCell ref="K58:K59"/>
    <mergeCell ref="G54:G55"/>
    <mergeCell ref="I54:I55"/>
    <mergeCell ref="K54:K55"/>
    <mergeCell ref="D58:D59"/>
    <mergeCell ref="E58:E59"/>
    <mergeCell ref="F58:F59"/>
    <mergeCell ref="I58:I59"/>
    <mergeCell ref="K66:K67"/>
    <mergeCell ref="G62:G63"/>
    <mergeCell ref="I62:I63"/>
    <mergeCell ref="K62:K63"/>
    <mergeCell ref="I66:I67"/>
    <mergeCell ref="F62:F63"/>
    <mergeCell ref="A56:A59"/>
    <mergeCell ref="E56:G56"/>
    <mergeCell ref="I56:I57"/>
    <mergeCell ref="B57:D57"/>
    <mergeCell ref="E57:G57"/>
    <mergeCell ref="B58:B59"/>
    <mergeCell ref="G58:G59"/>
    <mergeCell ref="C58:C59"/>
    <mergeCell ref="A52:A55"/>
    <mergeCell ref="E52:G52"/>
    <mergeCell ref="I52:I53"/>
    <mergeCell ref="B53:D53"/>
    <mergeCell ref="E53:G53"/>
    <mergeCell ref="B54:B55"/>
    <mergeCell ref="C54:C55"/>
    <mergeCell ref="D54:D55"/>
    <mergeCell ref="F54:F55"/>
    <mergeCell ref="E54:E55"/>
    <mergeCell ref="B49:F49"/>
    <mergeCell ref="G49:H49"/>
    <mergeCell ref="A50:B50"/>
    <mergeCell ref="C50:F50"/>
    <mergeCell ref="H50:I50"/>
    <mergeCell ref="A51:B51"/>
    <mergeCell ref="C51:D51"/>
    <mergeCell ref="E51:G51"/>
    <mergeCell ref="I51:K51"/>
    <mergeCell ref="A48:J48"/>
    <mergeCell ref="E23:G23"/>
    <mergeCell ref="A3:B3"/>
    <mergeCell ref="A4:B4"/>
    <mergeCell ref="H3:I3"/>
    <mergeCell ref="I4:K4"/>
    <mergeCell ref="C4:D4"/>
    <mergeCell ref="E4:G4"/>
    <mergeCell ref="A5:A8"/>
    <mergeCell ref="B14:D14"/>
    <mergeCell ref="D19:D20"/>
    <mergeCell ref="A17:A20"/>
    <mergeCell ref="B18:D18"/>
    <mergeCell ref="A13:A16"/>
    <mergeCell ref="C15:C16"/>
    <mergeCell ref="D15:D16"/>
    <mergeCell ref="B15:B16"/>
    <mergeCell ref="B19:B20"/>
    <mergeCell ref="C19:C20"/>
    <mergeCell ref="E13:G13"/>
    <mergeCell ref="E19:E20"/>
    <mergeCell ref="F19:F20"/>
    <mergeCell ref="E15:E16"/>
    <mergeCell ref="F15:F16"/>
    <mergeCell ref="G2:H2"/>
    <mergeCell ref="B2:F2"/>
    <mergeCell ref="C3:F3"/>
    <mergeCell ref="E10:G10"/>
    <mergeCell ref="B11:B12"/>
    <mergeCell ref="G11:G12"/>
    <mergeCell ref="E5:G5"/>
    <mergeCell ref="E6:G6"/>
    <mergeCell ref="F11:F12"/>
    <mergeCell ref="E11:E12"/>
    <mergeCell ref="B6:D6"/>
    <mergeCell ref="B10:D10"/>
    <mergeCell ref="B7:B8"/>
    <mergeCell ref="C7:C8"/>
    <mergeCell ref="D11:D12"/>
    <mergeCell ref="D7:D8"/>
    <mergeCell ref="C11:C12"/>
    <mergeCell ref="E7:E8"/>
    <mergeCell ref="F7:F8"/>
    <mergeCell ref="G7:G8"/>
    <mergeCell ref="E14:G14"/>
    <mergeCell ref="E9:G9"/>
    <mergeCell ref="E17:G17"/>
    <mergeCell ref="G15:G16"/>
    <mergeCell ref="H21:H23"/>
    <mergeCell ref="E29:G29"/>
    <mergeCell ref="E18:G18"/>
    <mergeCell ref="E28:G28"/>
    <mergeCell ref="A25:J25"/>
    <mergeCell ref="C28:D28"/>
    <mergeCell ref="A9:A12"/>
    <mergeCell ref="G19:G20"/>
    <mergeCell ref="G26:H26"/>
    <mergeCell ref="I21:I23"/>
    <mergeCell ref="A21:G22"/>
    <mergeCell ref="B26:F26"/>
    <mergeCell ref="I15:I16"/>
    <mergeCell ref="C27:F27"/>
    <mergeCell ref="A37:A40"/>
    <mergeCell ref="E37:G37"/>
    <mergeCell ref="K45:K47"/>
    <mergeCell ref="A41:A44"/>
    <mergeCell ref="E41:G41"/>
    <mergeCell ref="B42:D42"/>
    <mergeCell ref="K43:K44"/>
    <mergeCell ref="I39:I40"/>
    <mergeCell ref="H45:H47"/>
    <mergeCell ref="I45:I47"/>
    <mergeCell ref="G43:G44"/>
    <mergeCell ref="I41:I42"/>
    <mergeCell ref="A45:G46"/>
    <mergeCell ref="E31:E32"/>
    <mergeCell ref="B34:D34"/>
    <mergeCell ref="I33:I34"/>
    <mergeCell ref="B30:D30"/>
    <mergeCell ref="A27:B27"/>
    <mergeCell ref="A28:B28"/>
    <mergeCell ref="H27:I27"/>
    <mergeCell ref="D35:D36"/>
    <mergeCell ref="A33:A36"/>
    <mergeCell ref="E43:E44"/>
    <mergeCell ref="F43:F44"/>
    <mergeCell ref="E42:G42"/>
    <mergeCell ref="B35:B36"/>
    <mergeCell ref="C35:C36"/>
    <mergeCell ref="F35:F36"/>
    <mergeCell ref="E35:E36"/>
    <mergeCell ref="F31:F32"/>
    <mergeCell ref="A29:A32"/>
    <mergeCell ref="E34:G34"/>
    <mergeCell ref="G35:G36"/>
    <mergeCell ref="B31:B32"/>
    <mergeCell ref="C31:C32"/>
    <mergeCell ref="D31:D32"/>
    <mergeCell ref="I43:I44"/>
    <mergeCell ref="C43:C44"/>
    <mergeCell ref="D43:D44"/>
    <mergeCell ref="E39:E40"/>
    <mergeCell ref="F39:F40"/>
    <mergeCell ref="G39:G40"/>
    <mergeCell ref="B43:B44"/>
    <mergeCell ref="I17:I18"/>
    <mergeCell ref="I37:I38"/>
    <mergeCell ref="I19:I20"/>
    <mergeCell ref="I28:K28"/>
    <mergeCell ref="K35:K36"/>
    <mergeCell ref="I35:I36"/>
    <mergeCell ref="K31:K32"/>
    <mergeCell ref="I31:I32"/>
    <mergeCell ref="G31:G32"/>
    <mergeCell ref="E30:G30"/>
    <mergeCell ref="E33:G33"/>
    <mergeCell ref="B38:D38"/>
    <mergeCell ref="E38:G38"/>
    <mergeCell ref="B39:B40"/>
    <mergeCell ref="C39:C40"/>
    <mergeCell ref="K39:K40"/>
    <mergeCell ref="D39:D40"/>
    <mergeCell ref="I5:I6"/>
    <mergeCell ref="I7:I8"/>
    <mergeCell ref="I9:I10"/>
    <mergeCell ref="I13:I14"/>
    <mergeCell ref="K7:K8"/>
    <mergeCell ref="K11:K12"/>
    <mergeCell ref="K15:K16"/>
    <mergeCell ref="K19:K20"/>
    <mergeCell ref="I29:I30"/>
    <mergeCell ref="K21:K23"/>
    <mergeCell ref="I11:I12"/>
  </mergeCells>
  <phoneticPr fontId="3" type="noConversion"/>
  <conditionalFormatting sqref="E7:E8">
    <cfRule type="cellIs" dxfId="63" priority="57" stopIfTrue="1" operator="equal">
      <formula>0</formula>
    </cfRule>
  </conditionalFormatting>
  <conditionalFormatting sqref="E19:E20 G19:G20">
    <cfRule type="cellIs" dxfId="62" priority="54" stopIfTrue="1" operator="equal">
      <formula>3</formula>
    </cfRule>
  </conditionalFormatting>
  <conditionalFormatting sqref="E19:E20">
    <cfRule type="cellIs" dxfId="61" priority="12" stopIfTrue="1" operator="equal">
      <formula>24</formula>
    </cfRule>
  </conditionalFormatting>
  <conditionalFormatting sqref="E31:E32">
    <cfRule type="cellIs" dxfId="60" priority="50" stopIfTrue="1" operator="equal">
      <formula>0</formula>
    </cfRule>
  </conditionalFormatting>
  <conditionalFormatting sqref="E43:E44 E66:E67">
    <cfRule type="cellIs" dxfId="59" priority="4" stopIfTrue="1" operator="equal">
      <formula>24</formula>
    </cfRule>
  </conditionalFormatting>
  <conditionalFormatting sqref="E47">
    <cfRule type="cellIs" dxfId="58" priority="20" stopIfTrue="1" operator="equal">
      <formula>0</formula>
    </cfRule>
  </conditionalFormatting>
  <conditionalFormatting sqref="E54:E55">
    <cfRule type="cellIs" dxfId="57" priority="28" stopIfTrue="1" operator="equal">
      <formula>0</formula>
    </cfRule>
  </conditionalFormatting>
  <conditionalFormatting sqref="E70">
    <cfRule type="cellIs" dxfId="56" priority="18" stopIfTrue="1" operator="equal">
      <formula>0</formula>
    </cfRule>
  </conditionalFormatting>
  <conditionalFormatting sqref="G7:G8 E11:E12 G11:G12 E15:E16 G15:G16 G31:G32 E35:E36 G35:G36 E39:E40 G39:G40 G54:G55 E58:E59 G58:G59 E62:E63 G62:G63">
    <cfRule type="cellIs" dxfId="55" priority="86" stopIfTrue="1" operator="between">
      <formula>0</formula>
      <formula>23</formula>
    </cfRule>
  </conditionalFormatting>
  <conditionalFormatting sqref="G19:G20">
    <cfRule type="cellIs" dxfId="54" priority="11" stopIfTrue="1" operator="equal">
      <formula>31</formula>
    </cfRule>
  </conditionalFormatting>
  <conditionalFormatting sqref="G43:G44 E43:E44">
    <cfRule type="cellIs" dxfId="53" priority="47" stopIfTrue="1" operator="equal">
      <formula>3</formula>
    </cfRule>
  </conditionalFormatting>
  <conditionalFormatting sqref="G43:G44 G66:G67">
    <cfRule type="cellIs" dxfId="52" priority="5" stopIfTrue="1" operator="equal">
      <formula>31</formula>
    </cfRule>
  </conditionalFormatting>
  <conditionalFormatting sqref="G66:G67 E66:E67">
    <cfRule type="cellIs" dxfId="51" priority="25" stopIfTrue="1" operator="equal">
      <formula>3</formula>
    </cfRule>
  </conditionalFormatting>
  <conditionalFormatting sqref="H5:H16">
    <cfRule type="cellIs" dxfId="50" priority="1" stopIfTrue="1" operator="greaterThanOrEqual">
      <formula>0</formula>
    </cfRule>
  </conditionalFormatting>
  <conditionalFormatting sqref="H52:H67 I54 I58 I62 I66 I68:I70 B49:F49 I49 K49 C50:F50 H50 C51:G51 I51 B53:G53 C54:C55 B57:G57 C58:C59 B61:G61 C62:C63 B65:G65 C66:C67">
    <cfRule type="cellIs" dxfId="49" priority="29" operator="equal">
      <formula>0</formula>
    </cfRule>
  </conditionalFormatting>
  <conditionalFormatting sqref="H3:I3 K3 I4:K4">
    <cfRule type="cellIs" dxfId="48" priority="58" stopIfTrue="1" operator="equal">
      <formula>0</formula>
    </cfRule>
  </conditionalFormatting>
  <conditionalFormatting sqref="I7 I11 I15 I19 H29:H44 I31 I35 I39 I43 I45:I47 B2:F2 I2 C3:F3 J3 C4:G4 B6:G6 C7:C8 B10:G10 C11:C12 B14:G14 C15:C16 B18:G18 C19:C20 B26:F26 I26 K26 C27:F27 H27 C28:G28 I28 B30:G30 C31:C32 B34:G34 C35:C36 B38:G38 C39:C40 B42:G42 C43:C44">
    <cfRule type="cellIs" dxfId="47" priority="62" operator="equal">
      <formula>0</formula>
    </cfRule>
  </conditionalFormatting>
  <conditionalFormatting sqref="I7:I8 I11:I12 I15:I16 I19:I23 H29:H44 I31:I32 I35:I36 I39:I40 I43:I47 H52:H67 I54:I55 I58:I59 I62:I63 I66:I70">
    <cfRule type="cellIs" dxfId="46" priority="23" stopIfTrue="1" operator="equal">
      <formula>0</formula>
    </cfRule>
  </conditionalFormatting>
  <conditionalFormatting sqref="J27">
    <cfRule type="cellIs" dxfId="45" priority="45" operator="equal">
      <formula>0</formula>
    </cfRule>
  </conditionalFormatting>
  <conditionalFormatting sqref="J50">
    <cfRule type="cellIs" dxfId="44" priority="24" operator="equal">
      <formula>0</formula>
    </cfRule>
  </conditionalFormatting>
  <conditionalFormatting sqref="K27 K50">
    <cfRule type="cellIs" dxfId="43" priority="19" stopIfTrue="1" operator="equal">
      <formula>0</formula>
    </cfRule>
  </conditionalFormatting>
  <printOptions horizontalCentered="1"/>
  <pageMargins left="7.874015748031496E-2" right="7.874015748031496E-2" top="3.937007874015748E-2" bottom="7.874015748031496E-2" header="0.31496062992125984" footer="0.31496062992125984"/>
  <pageSetup paperSize="9" orientation="portrait" r:id="rId1"/>
  <ignoredErrors>
    <ignoredError sqref="E31 G31 E35" evalError="1"/>
    <ignoredError sqref="I7 I11 I15 I19" formulaRange="1"/>
    <ignoredError sqref="E47 E7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N70"/>
  <sheetViews>
    <sheetView showGridLines="0" zoomScaleNormal="100" workbookViewId="0">
      <selection activeCell="H5" sqref="H5"/>
    </sheetView>
  </sheetViews>
  <sheetFormatPr baseColWidth="10" defaultColWidth="11.42578125" defaultRowHeight="12.75" x14ac:dyDescent="0.2"/>
  <cols>
    <col min="1" max="1" width="7.5703125" customWidth="1"/>
    <col min="2" max="2" width="7.42578125" customWidth="1"/>
    <col min="3" max="3" width="6.5703125" customWidth="1"/>
    <col min="4" max="4" width="14.140625" customWidth="1"/>
    <col min="5" max="5" width="11" bestFit="1" customWidth="1"/>
    <col min="6" max="6" width="1.5703125" bestFit="1" customWidth="1"/>
    <col min="7" max="7" width="9.85546875" customWidth="1"/>
    <col min="8" max="8" width="6.7109375" customWidth="1"/>
    <col min="9" max="9" width="11.7109375" customWidth="1"/>
    <col min="10" max="10" width="6.7109375" customWidth="1"/>
    <col min="11" max="11" width="12.28515625" customWidth="1"/>
  </cols>
  <sheetData>
    <row r="1" spans="1:14" ht="56.25" customHeight="1" x14ac:dyDescent="0.2">
      <c r="C1" s="6"/>
      <c r="D1" s="6"/>
      <c r="E1" s="6"/>
      <c r="F1" s="6"/>
      <c r="G1" s="6"/>
      <c r="H1" s="6"/>
      <c r="I1" s="6"/>
      <c r="J1" s="6"/>
      <c r="K1" s="70" t="s">
        <v>58</v>
      </c>
    </row>
    <row r="2" spans="1:14" s="7" customFormat="1" ht="30" customHeight="1" x14ac:dyDescent="0.2">
      <c r="A2" s="12" t="s">
        <v>31</v>
      </c>
      <c r="B2" s="157">
        <f>Start!C23</f>
        <v>0</v>
      </c>
      <c r="C2" s="157"/>
      <c r="D2" s="157"/>
      <c r="E2" s="157"/>
      <c r="F2" s="158"/>
      <c r="G2" s="146" t="s">
        <v>33</v>
      </c>
      <c r="H2" s="156"/>
      <c r="I2" s="2">
        <f>Start!C24</f>
        <v>0</v>
      </c>
      <c r="J2" s="11" t="s">
        <v>30</v>
      </c>
      <c r="K2" s="3">
        <v>2</v>
      </c>
    </row>
    <row r="3" spans="1:14" s="7" customFormat="1" ht="24" customHeight="1" x14ac:dyDescent="0.2">
      <c r="A3" s="146" t="s">
        <v>32</v>
      </c>
      <c r="B3" s="147"/>
      <c r="C3" s="139">
        <f>Start!C27</f>
        <v>0</v>
      </c>
      <c r="D3" s="139"/>
      <c r="E3" s="139"/>
      <c r="F3" s="139"/>
      <c r="G3" s="13" t="s">
        <v>39</v>
      </c>
      <c r="H3" s="164">
        <f>Start!C30</f>
        <v>0</v>
      </c>
      <c r="I3" s="164"/>
      <c r="J3" s="14" t="s">
        <v>38</v>
      </c>
      <c r="K3" s="10">
        <f>Start!F23</f>
        <v>0</v>
      </c>
    </row>
    <row r="4" spans="1:14" s="7" customFormat="1" ht="24" customHeight="1" thickBot="1" x14ac:dyDescent="0.25">
      <c r="A4" s="162" t="s">
        <v>34</v>
      </c>
      <c r="B4" s="163"/>
      <c r="C4" s="167">
        <f>Start!C28</f>
        <v>0</v>
      </c>
      <c r="D4" s="167"/>
      <c r="E4" s="168">
        <f>Start!C29</f>
        <v>0</v>
      </c>
      <c r="F4" s="168"/>
      <c r="G4" s="169"/>
      <c r="H4" s="15" t="s">
        <v>3</v>
      </c>
      <c r="I4" s="165">
        <f>Start!C31</f>
        <v>0</v>
      </c>
      <c r="J4" s="165"/>
      <c r="K4" s="166"/>
    </row>
    <row r="5" spans="1:14" s="8" customFormat="1" ht="14.85" customHeight="1" x14ac:dyDescent="0.2">
      <c r="A5" s="136">
        <v>1</v>
      </c>
      <c r="B5" s="16" t="s">
        <v>35</v>
      </c>
      <c r="C5" s="17"/>
      <c r="D5" s="30" t="str">
        <f>IF(Start!J14="x","ausgewechselt", " ")</f>
        <v xml:space="preserve"> </v>
      </c>
      <c r="E5" s="130" t="s">
        <v>37</v>
      </c>
      <c r="F5" s="131"/>
      <c r="G5" s="132"/>
      <c r="H5" s="18"/>
      <c r="I5" s="107" t="s">
        <v>40</v>
      </c>
      <c r="J5" s="19"/>
      <c r="K5" s="20" t="s">
        <v>1</v>
      </c>
    </row>
    <row r="6" spans="1:14" s="8" customFormat="1" ht="14.85" customHeight="1" x14ac:dyDescent="0.25">
      <c r="A6" s="137"/>
      <c r="B6" s="133" t="str">
        <f>Start!G14</f>
        <v/>
      </c>
      <c r="C6" s="134"/>
      <c r="D6" s="135"/>
      <c r="E6" s="127" t="str">
        <f>Start!I14</f>
        <v/>
      </c>
      <c r="F6" s="128"/>
      <c r="G6" s="129"/>
      <c r="H6" s="1"/>
      <c r="I6" s="108"/>
      <c r="J6" s="4"/>
      <c r="K6" s="21" t="s">
        <v>41</v>
      </c>
    </row>
    <row r="7" spans="1:14" s="8" customFormat="1" ht="14.85" customHeight="1" x14ac:dyDescent="0.2">
      <c r="A7" s="137"/>
      <c r="B7" s="123" t="s">
        <v>36</v>
      </c>
      <c r="C7" s="159" t="str">
        <f>Start!H14</f>
        <v/>
      </c>
      <c r="D7" s="119" t="str">
        <f>IF(Start!J25="x","Karton Nr. Carton-no","Elektronisch életronique")</f>
        <v>Elektronisch életronique</v>
      </c>
      <c r="E7" s="117">
        <f>IF(Start!J25="x",(Start!J28+24),Start!J30+3)</f>
        <v>3</v>
      </c>
      <c r="F7" s="117" t="s">
        <v>0</v>
      </c>
      <c r="G7" s="121">
        <f>IF(Start!J25="x",'2. Runde'!E7:E8+7,E7)</f>
        <v>3</v>
      </c>
      <c r="H7" s="1"/>
      <c r="I7" s="109">
        <f>SUM(H5:H8)</f>
        <v>0</v>
      </c>
      <c r="J7" s="4"/>
      <c r="K7" s="111"/>
    </row>
    <row r="8" spans="1:14" s="8" customFormat="1" ht="14.85" customHeight="1" thickBot="1" x14ac:dyDescent="0.25">
      <c r="A8" s="138"/>
      <c r="B8" s="124"/>
      <c r="C8" s="160"/>
      <c r="D8" s="120"/>
      <c r="E8" s="118"/>
      <c r="F8" s="118"/>
      <c r="G8" s="122"/>
      <c r="H8" s="22"/>
      <c r="I8" s="110"/>
      <c r="J8" s="23"/>
      <c r="K8" s="112"/>
    </row>
    <row r="9" spans="1:14" ht="14.85" customHeight="1" x14ac:dyDescent="0.2">
      <c r="A9" s="136">
        <v>2</v>
      </c>
      <c r="B9" s="16" t="s">
        <v>35</v>
      </c>
      <c r="C9" s="17"/>
      <c r="D9" s="30" t="str">
        <f>IF(Start!J15="x","ausgewechselt"," ")</f>
        <v xml:space="preserve"> </v>
      </c>
      <c r="E9" s="130" t="s">
        <v>37</v>
      </c>
      <c r="F9" s="131"/>
      <c r="G9" s="132"/>
      <c r="H9" s="18"/>
      <c r="I9" s="107" t="s">
        <v>40</v>
      </c>
      <c r="J9" s="19"/>
      <c r="K9" s="20" t="s">
        <v>1</v>
      </c>
    </row>
    <row r="10" spans="1:14" ht="14.85" customHeight="1" x14ac:dyDescent="0.25">
      <c r="A10" s="137"/>
      <c r="B10" s="133" t="str">
        <f>Start!G15</f>
        <v/>
      </c>
      <c r="C10" s="134"/>
      <c r="D10" s="135"/>
      <c r="E10" s="127" t="str">
        <f>Start!I15</f>
        <v/>
      </c>
      <c r="F10" s="128"/>
      <c r="G10" s="129"/>
      <c r="H10" s="1"/>
      <c r="I10" s="108"/>
      <c r="J10" s="4"/>
      <c r="K10" s="21" t="s">
        <v>41</v>
      </c>
    </row>
    <row r="11" spans="1:14" ht="14.85" customHeight="1" x14ac:dyDescent="0.2">
      <c r="A11" s="137"/>
      <c r="B11" s="123" t="s">
        <v>36</v>
      </c>
      <c r="C11" s="117" t="str">
        <f>Start!H15</f>
        <v/>
      </c>
      <c r="D11" s="119" t="str">
        <f>IF(Start!J25="x","Karton Nr. Carton-no","Elektronisch életronique")</f>
        <v>Elektronisch életronique</v>
      </c>
      <c r="E11" s="117">
        <f>G7+1</f>
        <v>4</v>
      </c>
      <c r="F11" s="117" t="s">
        <v>0</v>
      </c>
      <c r="G11" s="121">
        <f>IF(Start!J25="x",'2. Runde'!E11:E12+7,E11)</f>
        <v>4</v>
      </c>
      <c r="H11" s="1"/>
      <c r="I11" s="116">
        <f>SUM(H9:H12)</f>
        <v>0</v>
      </c>
      <c r="J11" s="4"/>
      <c r="K11" s="111"/>
    </row>
    <row r="12" spans="1:14" ht="14.85" customHeight="1" thickBot="1" x14ac:dyDescent="0.25">
      <c r="A12" s="138"/>
      <c r="B12" s="124"/>
      <c r="C12" s="118"/>
      <c r="D12" s="120"/>
      <c r="E12" s="118"/>
      <c r="F12" s="118"/>
      <c r="G12" s="122"/>
      <c r="H12" s="22"/>
      <c r="I12" s="110"/>
      <c r="J12" s="23"/>
      <c r="K12" s="112"/>
    </row>
    <row r="13" spans="1:14" ht="14.85" customHeight="1" x14ac:dyDescent="0.2">
      <c r="A13" s="136">
        <v>3</v>
      </c>
      <c r="B13" s="16" t="s">
        <v>35</v>
      </c>
      <c r="C13" s="17"/>
      <c r="D13" s="30" t="str">
        <f>IF(Start!J16="x","ausgewechselt", " ")</f>
        <v xml:space="preserve"> </v>
      </c>
      <c r="E13" s="130" t="s">
        <v>37</v>
      </c>
      <c r="F13" s="131"/>
      <c r="G13" s="132"/>
      <c r="H13" s="18"/>
      <c r="I13" s="107" t="s">
        <v>40</v>
      </c>
      <c r="J13" s="19"/>
      <c r="K13" s="20" t="s">
        <v>1</v>
      </c>
    </row>
    <row r="14" spans="1:14" ht="14.85" customHeight="1" x14ac:dyDescent="0.25">
      <c r="A14" s="137"/>
      <c r="B14" s="133" t="str">
        <f>Start!G16</f>
        <v/>
      </c>
      <c r="C14" s="134"/>
      <c r="D14" s="135"/>
      <c r="E14" s="127" t="str">
        <f>Start!I16</f>
        <v/>
      </c>
      <c r="F14" s="128"/>
      <c r="G14" s="129"/>
      <c r="H14" s="1"/>
      <c r="I14" s="108"/>
      <c r="J14" s="4"/>
      <c r="K14" s="21" t="s">
        <v>41</v>
      </c>
    </row>
    <row r="15" spans="1:14" ht="14.85" customHeight="1" x14ac:dyDescent="0.2">
      <c r="A15" s="137"/>
      <c r="B15" s="123" t="s">
        <v>36</v>
      </c>
      <c r="C15" s="117" t="str">
        <f>Start!H16</f>
        <v/>
      </c>
      <c r="D15" s="119" t="str">
        <f>IF(Start!J25="x","Karton Nr. Carton-no","Elektronisch életronique")</f>
        <v>Elektronisch életronique</v>
      </c>
      <c r="E15" s="117">
        <f>G11+1</f>
        <v>5</v>
      </c>
      <c r="F15" s="117" t="s">
        <v>0</v>
      </c>
      <c r="G15" s="121">
        <f>IF(Start!J25="x",'2. Runde'!E15:E16+7,E15)</f>
        <v>5</v>
      </c>
      <c r="H15" s="1"/>
      <c r="I15" s="116">
        <f>SUM(H13:H16)</f>
        <v>0</v>
      </c>
      <c r="J15" s="4"/>
      <c r="K15" s="111"/>
    </row>
    <row r="16" spans="1:14" ht="14.85" customHeight="1" thickBot="1" x14ac:dyDescent="0.25">
      <c r="A16" s="138"/>
      <c r="B16" s="124"/>
      <c r="C16" s="118"/>
      <c r="D16" s="120"/>
      <c r="E16" s="118"/>
      <c r="F16" s="118"/>
      <c r="G16" s="122"/>
      <c r="H16" s="22"/>
      <c r="I16" s="110"/>
      <c r="J16" s="23"/>
      <c r="K16" s="112"/>
      <c r="N16" s="24"/>
    </row>
    <row r="17" spans="1:11" ht="14.85" customHeight="1" x14ac:dyDescent="0.2">
      <c r="A17" s="136"/>
      <c r="B17" s="16" t="s">
        <v>35</v>
      </c>
      <c r="C17" s="17"/>
      <c r="D17" s="30" t="str">
        <f>IF(Start!J17="x","ausgewechselt", " ")</f>
        <v xml:space="preserve"> </v>
      </c>
      <c r="E17" s="130" t="s">
        <v>37</v>
      </c>
      <c r="F17" s="131"/>
      <c r="G17" s="132"/>
      <c r="H17" s="19"/>
      <c r="I17" s="107" t="s">
        <v>40</v>
      </c>
      <c r="J17" s="19"/>
      <c r="K17" s="20" t="s">
        <v>1</v>
      </c>
    </row>
    <row r="18" spans="1:11" ht="14.85" customHeight="1" x14ac:dyDescent="0.25">
      <c r="A18" s="137"/>
      <c r="B18" s="133">
        <f>Start!G17</f>
        <v>0</v>
      </c>
      <c r="C18" s="134"/>
      <c r="D18" s="135"/>
      <c r="E18" s="127">
        <f>Start!I17</f>
        <v>0</v>
      </c>
      <c r="F18" s="128"/>
      <c r="G18" s="129"/>
      <c r="H18" s="4"/>
      <c r="I18" s="108"/>
      <c r="J18" s="4"/>
      <c r="K18" s="21" t="s">
        <v>41</v>
      </c>
    </row>
    <row r="19" spans="1:11" ht="14.85" customHeight="1" x14ac:dyDescent="0.2">
      <c r="A19" s="137"/>
      <c r="B19" s="123" t="s">
        <v>36</v>
      </c>
      <c r="C19" s="117">
        <f>Start!H17</f>
        <v>0</v>
      </c>
      <c r="D19" s="119" t="str">
        <f>IF(Start!J25="x","Karton Nr. Carton-no","Elektronisch életronique")</f>
        <v>Elektronisch életronique</v>
      </c>
      <c r="E19" s="117"/>
      <c r="F19" s="117" t="s">
        <v>0</v>
      </c>
      <c r="G19" s="121"/>
      <c r="H19" s="4"/>
      <c r="I19" s="116">
        <f>SUM(H17:H20)</f>
        <v>0</v>
      </c>
      <c r="J19" s="4"/>
      <c r="K19" s="111"/>
    </row>
    <row r="20" spans="1:11" ht="14.85" customHeight="1" thickBot="1" x14ac:dyDescent="0.25">
      <c r="A20" s="138"/>
      <c r="B20" s="124"/>
      <c r="C20" s="118"/>
      <c r="D20" s="120"/>
      <c r="E20" s="118"/>
      <c r="F20" s="118"/>
      <c r="G20" s="122"/>
      <c r="H20" s="23"/>
      <c r="I20" s="110"/>
      <c r="J20" s="23"/>
      <c r="K20" s="112"/>
    </row>
    <row r="21" spans="1:11" ht="15" customHeight="1" x14ac:dyDescent="0.2">
      <c r="A21" s="144" t="s">
        <v>43</v>
      </c>
      <c r="B21" s="144"/>
      <c r="C21" s="144"/>
      <c r="D21" s="144"/>
      <c r="E21" s="144"/>
      <c r="F21" s="144"/>
      <c r="G21" s="144"/>
      <c r="H21" s="140" t="s">
        <v>2</v>
      </c>
      <c r="I21" s="141">
        <f>SUM(I7+I11+I15+I19)</f>
        <v>0</v>
      </c>
      <c r="K21" s="113"/>
    </row>
    <row r="22" spans="1:11" ht="12.75" customHeight="1" x14ac:dyDescent="0.2">
      <c r="A22" s="145"/>
      <c r="B22" s="145"/>
      <c r="C22" s="145"/>
      <c r="D22" s="145"/>
      <c r="E22" s="145"/>
      <c r="F22" s="145"/>
      <c r="G22" s="145"/>
      <c r="H22" s="140"/>
      <c r="I22" s="142"/>
      <c r="K22" s="114"/>
    </row>
    <row r="23" spans="1:11" ht="13.5" customHeight="1" thickBot="1" x14ac:dyDescent="0.25">
      <c r="A23" s="27" t="s">
        <v>44</v>
      </c>
      <c r="B23" s="27"/>
      <c r="C23" s="27"/>
      <c r="D23" s="28"/>
      <c r="E23" s="161"/>
      <c r="F23" s="161"/>
      <c r="G23" s="161"/>
      <c r="H23" s="140"/>
      <c r="I23" s="143"/>
      <c r="K23" s="115"/>
    </row>
    <row r="24" spans="1:11" ht="20.100000000000001" customHeight="1" x14ac:dyDescent="0.2">
      <c r="A24" s="9"/>
    </row>
    <row r="25" spans="1:11" ht="56.25" customHeight="1" x14ac:dyDescent="0.2">
      <c r="A25" s="153" t="s">
        <v>42</v>
      </c>
      <c r="B25" s="154"/>
      <c r="C25" s="154"/>
      <c r="D25" s="154"/>
      <c r="E25" s="154"/>
      <c r="F25" s="154"/>
      <c r="G25" s="154"/>
      <c r="H25" s="154"/>
      <c r="I25" s="154"/>
      <c r="J25" s="154"/>
      <c r="K25" s="70" t="s">
        <v>49</v>
      </c>
    </row>
    <row r="26" spans="1:11" s="7" customFormat="1" ht="30" customHeight="1" x14ac:dyDescent="0.2">
      <c r="A26" s="12" t="s">
        <v>31</v>
      </c>
      <c r="B26" s="157">
        <f>B2</f>
        <v>0</v>
      </c>
      <c r="C26" s="157"/>
      <c r="D26" s="157"/>
      <c r="E26" s="157"/>
      <c r="F26" s="158"/>
      <c r="G26" s="146" t="s">
        <v>33</v>
      </c>
      <c r="H26" s="156"/>
      <c r="I26" s="2">
        <f>I2</f>
        <v>0</v>
      </c>
      <c r="J26" s="11" t="s">
        <v>30</v>
      </c>
      <c r="K26" s="3">
        <f>K2</f>
        <v>2</v>
      </c>
    </row>
    <row r="27" spans="1:11" s="7" customFormat="1" ht="24" customHeight="1" x14ac:dyDescent="0.2">
      <c r="A27" s="146" t="s">
        <v>32</v>
      </c>
      <c r="B27" s="147"/>
      <c r="C27" s="139">
        <f>C3</f>
        <v>0</v>
      </c>
      <c r="D27" s="139"/>
      <c r="E27" s="139"/>
      <c r="F27" s="139"/>
      <c r="G27" s="5" t="s">
        <v>39</v>
      </c>
      <c r="H27" s="150">
        <f>H3</f>
        <v>0</v>
      </c>
      <c r="I27" s="150"/>
      <c r="J27" s="14" t="s">
        <v>38</v>
      </c>
      <c r="K27" s="10">
        <f>K3</f>
        <v>0</v>
      </c>
    </row>
    <row r="28" spans="1:11" s="7" customFormat="1" ht="24" customHeight="1" thickBot="1" x14ac:dyDescent="0.25">
      <c r="A28" s="148" t="s">
        <v>34</v>
      </c>
      <c r="B28" s="149"/>
      <c r="C28" s="155">
        <f>C4</f>
        <v>0</v>
      </c>
      <c r="D28" s="155"/>
      <c r="E28" s="151">
        <f>E4</f>
        <v>0</v>
      </c>
      <c r="F28" s="151"/>
      <c r="G28" s="152"/>
      <c r="H28" s="26" t="str">
        <f>H4</f>
        <v>E-Mail:</v>
      </c>
      <c r="I28" s="125">
        <f>I4</f>
        <v>0</v>
      </c>
      <c r="J28" s="125"/>
      <c r="K28" s="126"/>
    </row>
    <row r="29" spans="1:11" s="8" customFormat="1" ht="14.85" customHeight="1" x14ac:dyDescent="0.2">
      <c r="A29" s="136">
        <v>1</v>
      </c>
      <c r="B29" s="16" t="s">
        <v>35</v>
      </c>
      <c r="C29" s="17"/>
      <c r="D29" s="30" t="str">
        <f>D5</f>
        <v xml:space="preserve"> </v>
      </c>
      <c r="E29" s="130" t="s">
        <v>37</v>
      </c>
      <c r="F29" s="131"/>
      <c r="G29" s="132"/>
      <c r="H29" s="19">
        <f>H5</f>
        <v>0</v>
      </c>
      <c r="I29" s="107" t="s">
        <v>40</v>
      </c>
      <c r="J29" s="19"/>
      <c r="K29" s="20" t="s">
        <v>1</v>
      </c>
    </row>
    <row r="30" spans="1:11" s="8" customFormat="1" ht="14.85" customHeight="1" x14ac:dyDescent="0.25">
      <c r="A30" s="137"/>
      <c r="B30" s="133" t="str">
        <f>B6</f>
        <v/>
      </c>
      <c r="C30" s="134"/>
      <c r="D30" s="135"/>
      <c r="E30" s="127" t="str">
        <f>E6</f>
        <v/>
      </c>
      <c r="F30" s="128"/>
      <c r="G30" s="129"/>
      <c r="H30" s="4">
        <f t="shared" ref="H30:H44" si="0">H6</f>
        <v>0</v>
      </c>
      <c r="I30" s="108"/>
      <c r="J30" s="4"/>
      <c r="K30" s="21" t="s">
        <v>41</v>
      </c>
    </row>
    <row r="31" spans="1:11" s="8" customFormat="1" ht="14.85" customHeight="1" x14ac:dyDescent="0.2">
      <c r="A31" s="137"/>
      <c r="B31" s="123" t="s">
        <v>36</v>
      </c>
      <c r="C31" s="117" t="str">
        <f>C7</f>
        <v/>
      </c>
      <c r="D31" s="119" t="str">
        <f>D7</f>
        <v>Elektronisch életronique</v>
      </c>
      <c r="E31" s="117">
        <f>E7</f>
        <v>3</v>
      </c>
      <c r="F31" s="117" t="s">
        <v>0</v>
      </c>
      <c r="G31" s="121">
        <f>G7</f>
        <v>3</v>
      </c>
      <c r="H31" s="4">
        <f t="shared" si="0"/>
        <v>0</v>
      </c>
      <c r="I31" s="116">
        <f>I7</f>
        <v>0</v>
      </c>
      <c r="J31" s="4"/>
      <c r="K31" s="111"/>
    </row>
    <row r="32" spans="1:11" s="8" customFormat="1" ht="14.85" customHeight="1" thickBot="1" x14ac:dyDescent="0.25">
      <c r="A32" s="138"/>
      <c r="B32" s="124"/>
      <c r="C32" s="118"/>
      <c r="D32" s="120"/>
      <c r="E32" s="118"/>
      <c r="F32" s="118"/>
      <c r="G32" s="122"/>
      <c r="H32" s="23">
        <f t="shared" si="0"/>
        <v>0</v>
      </c>
      <c r="I32" s="110"/>
      <c r="J32" s="23"/>
      <c r="K32" s="112"/>
    </row>
    <row r="33" spans="1:11" ht="14.85" customHeight="1" x14ac:dyDescent="0.2">
      <c r="A33" s="136">
        <v>2</v>
      </c>
      <c r="B33" s="16" t="s">
        <v>35</v>
      </c>
      <c r="C33" s="17"/>
      <c r="D33" s="30" t="str">
        <f>D9</f>
        <v xml:space="preserve"> </v>
      </c>
      <c r="E33" s="130" t="s">
        <v>37</v>
      </c>
      <c r="F33" s="131"/>
      <c r="G33" s="132"/>
      <c r="H33" s="19">
        <f t="shared" si="0"/>
        <v>0</v>
      </c>
      <c r="I33" s="107" t="s">
        <v>40</v>
      </c>
      <c r="J33" s="19"/>
      <c r="K33" s="20" t="s">
        <v>1</v>
      </c>
    </row>
    <row r="34" spans="1:11" ht="14.85" customHeight="1" x14ac:dyDescent="0.25">
      <c r="A34" s="137"/>
      <c r="B34" s="133" t="str">
        <f>B10</f>
        <v/>
      </c>
      <c r="C34" s="134"/>
      <c r="D34" s="135"/>
      <c r="E34" s="127" t="str">
        <f>E10</f>
        <v/>
      </c>
      <c r="F34" s="128"/>
      <c r="G34" s="129"/>
      <c r="H34" s="4">
        <f t="shared" si="0"/>
        <v>0</v>
      </c>
      <c r="I34" s="108"/>
      <c r="J34" s="4"/>
      <c r="K34" s="21" t="s">
        <v>41</v>
      </c>
    </row>
    <row r="35" spans="1:11" ht="14.85" customHeight="1" x14ac:dyDescent="0.2">
      <c r="A35" s="137"/>
      <c r="B35" s="123" t="s">
        <v>36</v>
      </c>
      <c r="C35" s="117" t="str">
        <f>C11</f>
        <v/>
      </c>
      <c r="D35" s="119" t="str">
        <f>D11</f>
        <v>Elektronisch életronique</v>
      </c>
      <c r="E35" s="117">
        <f>E11</f>
        <v>4</v>
      </c>
      <c r="F35" s="117" t="s">
        <v>0</v>
      </c>
      <c r="G35" s="121">
        <f>G11</f>
        <v>4</v>
      </c>
      <c r="H35" s="4">
        <f t="shared" si="0"/>
        <v>0</v>
      </c>
      <c r="I35" s="116">
        <f>I11</f>
        <v>0</v>
      </c>
      <c r="J35" s="4"/>
      <c r="K35" s="111"/>
    </row>
    <row r="36" spans="1:11" ht="14.85" customHeight="1" thickBot="1" x14ac:dyDescent="0.25">
      <c r="A36" s="138"/>
      <c r="B36" s="124"/>
      <c r="C36" s="118"/>
      <c r="D36" s="120"/>
      <c r="E36" s="118"/>
      <c r="F36" s="118"/>
      <c r="G36" s="122"/>
      <c r="H36" s="23">
        <f t="shared" si="0"/>
        <v>0</v>
      </c>
      <c r="I36" s="110"/>
      <c r="J36" s="23"/>
      <c r="K36" s="112"/>
    </row>
    <row r="37" spans="1:11" ht="14.85" customHeight="1" x14ac:dyDescent="0.2">
      <c r="A37" s="136">
        <v>3</v>
      </c>
      <c r="B37" s="16" t="s">
        <v>35</v>
      </c>
      <c r="C37" s="17"/>
      <c r="D37" s="30" t="str">
        <f>D13</f>
        <v xml:space="preserve"> </v>
      </c>
      <c r="E37" s="130" t="s">
        <v>37</v>
      </c>
      <c r="F37" s="131"/>
      <c r="G37" s="132"/>
      <c r="H37" s="19">
        <f t="shared" si="0"/>
        <v>0</v>
      </c>
      <c r="I37" s="107" t="s">
        <v>40</v>
      </c>
      <c r="J37" s="19"/>
      <c r="K37" s="20" t="s">
        <v>1</v>
      </c>
    </row>
    <row r="38" spans="1:11" ht="14.85" customHeight="1" x14ac:dyDescent="0.25">
      <c r="A38" s="137"/>
      <c r="B38" s="133" t="str">
        <f>B14</f>
        <v/>
      </c>
      <c r="C38" s="134"/>
      <c r="D38" s="135"/>
      <c r="E38" s="127" t="str">
        <f>E14</f>
        <v/>
      </c>
      <c r="F38" s="128"/>
      <c r="G38" s="129"/>
      <c r="H38" s="4">
        <f t="shared" si="0"/>
        <v>0</v>
      </c>
      <c r="I38" s="108"/>
      <c r="J38" s="4"/>
      <c r="K38" s="21" t="s">
        <v>41</v>
      </c>
    </row>
    <row r="39" spans="1:11" ht="14.85" customHeight="1" x14ac:dyDescent="0.2">
      <c r="A39" s="137"/>
      <c r="B39" s="123" t="s">
        <v>36</v>
      </c>
      <c r="C39" s="117" t="str">
        <f>C15</f>
        <v/>
      </c>
      <c r="D39" s="119" t="str">
        <f>D15</f>
        <v>Elektronisch életronique</v>
      </c>
      <c r="E39" s="117">
        <f>E15</f>
        <v>5</v>
      </c>
      <c r="F39" s="117" t="s">
        <v>0</v>
      </c>
      <c r="G39" s="121">
        <f>G15</f>
        <v>5</v>
      </c>
      <c r="H39" s="4">
        <f t="shared" si="0"/>
        <v>0</v>
      </c>
      <c r="I39" s="116">
        <f>I15</f>
        <v>0</v>
      </c>
      <c r="J39" s="4"/>
      <c r="K39" s="111"/>
    </row>
    <row r="40" spans="1:11" ht="14.85" customHeight="1" thickBot="1" x14ac:dyDescent="0.25">
      <c r="A40" s="138"/>
      <c r="B40" s="124"/>
      <c r="C40" s="118"/>
      <c r="D40" s="120"/>
      <c r="E40" s="118"/>
      <c r="F40" s="118"/>
      <c r="G40" s="122"/>
      <c r="H40" s="23">
        <f t="shared" si="0"/>
        <v>0</v>
      </c>
      <c r="I40" s="110"/>
      <c r="J40" s="23"/>
      <c r="K40" s="112"/>
    </row>
    <row r="41" spans="1:11" ht="14.85" customHeight="1" x14ac:dyDescent="0.2">
      <c r="A41" s="136"/>
      <c r="B41" s="16" t="s">
        <v>35</v>
      </c>
      <c r="C41" s="17"/>
      <c r="D41" s="30" t="str">
        <f>D17</f>
        <v xml:space="preserve"> </v>
      </c>
      <c r="E41" s="130" t="s">
        <v>37</v>
      </c>
      <c r="F41" s="131"/>
      <c r="G41" s="132"/>
      <c r="H41" s="19">
        <f t="shared" si="0"/>
        <v>0</v>
      </c>
      <c r="I41" s="107" t="s">
        <v>40</v>
      </c>
      <c r="J41" s="19"/>
      <c r="K41" s="20" t="s">
        <v>1</v>
      </c>
    </row>
    <row r="42" spans="1:11" ht="14.85" customHeight="1" x14ac:dyDescent="0.25">
      <c r="A42" s="137"/>
      <c r="B42" s="133">
        <f>B18</f>
        <v>0</v>
      </c>
      <c r="C42" s="134"/>
      <c r="D42" s="135"/>
      <c r="E42" s="127">
        <f>E18</f>
        <v>0</v>
      </c>
      <c r="F42" s="128"/>
      <c r="G42" s="129"/>
      <c r="H42" s="4">
        <f t="shared" si="0"/>
        <v>0</v>
      </c>
      <c r="I42" s="108"/>
      <c r="J42" s="4"/>
      <c r="K42" s="21" t="s">
        <v>41</v>
      </c>
    </row>
    <row r="43" spans="1:11" ht="14.85" customHeight="1" x14ac:dyDescent="0.2">
      <c r="A43" s="137"/>
      <c r="B43" s="123" t="s">
        <v>36</v>
      </c>
      <c r="C43" s="117">
        <f>C19</f>
        <v>0</v>
      </c>
      <c r="D43" s="119" t="str">
        <f>D19</f>
        <v>Elektronisch életronique</v>
      </c>
      <c r="E43" s="117"/>
      <c r="F43" s="117" t="s">
        <v>0</v>
      </c>
      <c r="G43" s="121"/>
      <c r="H43" s="4">
        <f t="shared" si="0"/>
        <v>0</v>
      </c>
      <c r="I43" s="116">
        <f>I19</f>
        <v>0</v>
      </c>
      <c r="J43" s="4"/>
      <c r="K43" s="111"/>
    </row>
    <row r="44" spans="1:11" ht="14.85" customHeight="1" thickBot="1" x14ac:dyDescent="0.25">
      <c r="A44" s="138"/>
      <c r="B44" s="124"/>
      <c r="C44" s="118"/>
      <c r="D44" s="120"/>
      <c r="E44" s="118"/>
      <c r="F44" s="118"/>
      <c r="G44" s="122"/>
      <c r="H44" s="23">
        <f t="shared" si="0"/>
        <v>0</v>
      </c>
      <c r="I44" s="110"/>
      <c r="J44" s="23"/>
      <c r="K44" s="112"/>
    </row>
    <row r="45" spans="1:11" s="29" customFormat="1" ht="15" customHeight="1" x14ac:dyDescent="0.2">
      <c r="A45" s="144" t="s">
        <v>43</v>
      </c>
      <c r="B45" s="144"/>
      <c r="C45" s="144"/>
      <c r="D45" s="144"/>
      <c r="E45" s="144"/>
      <c r="F45" s="144"/>
      <c r="G45" s="144"/>
      <c r="H45" s="140" t="s">
        <v>2</v>
      </c>
      <c r="I45" s="141">
        <f>I21</f>
        <v>0</v>
      </c>
      <c r="K45" s="113"/>
    </row>
    <row r="46" spans="1:11" ht="12.75" customHeight="1" x14ac:dyDescent="0.2">
      <c r="A46" s="145"/>
      <c r="B46" s="145"/>
      <c r="C46" s="145"/>
      <c r="D46" s="145"/>
      <c r="E46" s="145"/>
      <c r="F46" s="145"/>
      <c r="G46" s="145"/>
      <c r="H46" s="140"/>
      <c r="I46" s="142"/>
      <c r="K46" s="114"/>
    </row>
    <row r="47" spans="1:11" ht="13.5" customHeight="1" thickBot="1" x14ac:dyDescent="0.25">
      <c r="A47" s="27" t="s">
        <v>44</v>
      </c>
      <c r="B47" s="27"/>
      <c r="C47" s="27"/>
      <c r="D47" s="28"/>
      <c r="E47" s="31">
        <f>E23</f>
        <v>0</v>
      </c>
      <c r="F47" s="32"/>
      <c r="G47" s="32"/>
      <c r="H47" s="140"/>
      <c r="I47" s="143"/>
      <c r="K47" s="115"/>
    </row>
    <row r="48" spans="1:11" ht="56.25" customHeight="1" x14ac:dyDescent="0.2">
      <c r="A48" s="153" t="s">
        <v>42</v>
      </c>
      <c r="B48" s="154"/>
      <c r="C48" s="154"/>
      <c r="D48" s="154"/>
      <c r="E48" s="154"/>
      <c r="F48" s="154"/>
      <c r="G48" s="154"/>
      <c r="H48" s="154"/>
      <c r="I48" s="154"/>
      <c r="J48" s="154"/>
      <c r="K48" s="70" t="s">
        <v>49</v>
      </c>
    </row>
    <row r="49" spans="1:11" s="7" customFormat="1" ht="30" customHeight="1" x14ac:dyDescent="0.2">
      <c r="A49" s="12" t="s">
        <v>31</v>
      </c>
      <c r="B49" s="157">
        <f>B26</f>
        <v>0</v>
      </c>
      <c r="C49" s="157"/>
      <c r="D49" s="157"/>
      <c r="E49" s="157"/>
      <c r="F49" s="158"/>
      <c r="G49" s="146" t="s">
        <v>33</v>
      </c>
      <c r="H49" s="156"/>
      <c r="I49" s="2">
        <f>I26</f>
        <v>0</v>
      </c>
      <c r="J49" s="11" t="s">
        <v>30</v>
      </c>
      <c r="K49" s="3">
        <f>K26</f>
        <v>2</v>
      </c>
    </row>
    <row r="50" spans="1:11" s="7" customFormat="1" ht="24" customHeight="1" x14ac:dyDescent="0.2">
      <c r="A50" s="146" t="s">
        <v>32</v>
      </c>
      <c r="B50" s="147"/>
      <c r="C50" s="139">
        <f>C27</f>
        <v>0</v>
      </c>
      <c r="D50" s="139"/>
      <c r="E50" s="139"/>
      <c r="F50" s="139"/>
      <c r="G50" s="5" t="s">
        <v>39</v>
      </c>
      <c r="H50" s="150">
        <f>H27</f>
        <v>0</v>
      </c>
      <c r="I50" s="150"/>
      <c r="J50" s="14" t="s">
        <v>38</v>
      </c>
      <c r="K50" s="10">
        <f>K27</f>
        <v>0</v>
      </c>
    </row>
    <row r="51" spans="1:11" s="7" customFormat="1" ht="24" customHeight="1" thickBot="1" x14ac:dyDescent="0.25">
      <c r="A51" s="148" t="s">
        <v>34</v>
      </c>
      <c r="B51" s="149"/>
      <c r="C51" s="155">
        <f>C28</f>
        <v>0</v>
      </c>
      <c r="D51" s="155"/>
      <c r="E51" s="151">
        <f>E28</f>
        <v>0</v>
      </c>
      <c r="F51" s="151"/>
      <c r="G51" s="152"/>
      <c r="H51" s="26" t="str">
        <f>H28</f>
        <v>E-Mail:</v>
      </c>
      <c r="I51" s="125">
        <f>I28</f>
        <v>0</v>
      </c>
      <c r="J51" s="125"/>
      <c r="K51" s="126"/>
    </row>
    <row r="52" spans="1:11" s="8" customFormat="1" ht="14.85" customHeight="1" x14ac:dyDescent="0.2">
      <c r="A52" s="136">
        <v>1</v>
      </c>
      <c r="B52" s="16" t="s">
        <v>35</v>
      </c>
      <c r="C52" s="17"/>
      <c r="D52" s="30" t="str">
        <f>D29</f>
        <v xml:space="preserve"> </v>
      </c>
      <c r="E52" s="130" t="s">
        <v>37</v>
      </c>
      <c r="F52" s="131"/>
      <c r="G52" s="132"/>
      <c r="H52" s="19">
        <f>H29</f>
        <v>0</v>
      </c>
      <c r="I52" s="107" t="s">
        <v>40</v>
      </c>
      <c r="J52" s="19"/>
      <c r="K52" s="20" t="s">
        <v>1</v>
      </c>
    </row>
    <row r="53" spans="1:11" s="8" customFormat="1" ht="14.85" customHeight="1" x14ac:dyDescent="0.25">
      <c r="A53" s="137"/>
      <c r="B53" s="133" t="str">
        <f>B30</f>
        <v/>
      </c>
      <c r="C53" s="134"/>
      <c r="D53" s="135"/>
      <c r="E53" s="127" t="str">
        <f>E30</f>
        <v/>
      </c>
      <c r="F53" s="128"/>
      <c r="G53" s="129"/>
      <c r="H53" s="4">
        <f t="shared" ref="H53:H67" si="1">H30</f>
        <v>0</v>
      </c>
      <c r="I53" s="108"/>
      <c r="J53" s="4"/>
      <c r="K53" s="21" t="s">
        <v>41</v>
      </c>
    </row>
    <row r="54" spans="1:11" s="8" customFormat="1" ht="14.85" customHeight="1" x14ac:dyDescent="0.2">
      <c r="A54" s="137"/>
      <c r="B54" s="123" t="s">
        <v>36</v>
      </c>
      <c r="C54" s="117" t="str">
        <f>C31</f>
        <v/>
      </c>
      <c r="D54" s="119" t="str">
        <f>D31</f>
        <v>Elektronisch életronique</v>
      </c>
      <c r="E54" s="117">
        <f>E31</f>
        <v>3</v>
      </c>
      <c r="F54" s="117" t="s">
        <v>0</v>
      </c>
      <c r="G54" s="121">
        <f>G31</f>
        <v>3</v>
      </c>
      <c r="H54" s="4">
        <f t="shared" si="1"/>
        <v>0</v>
      </c>
      <c r="I54" s="116">
        <f>I31</f>
        <v>0</v>
      </c>
      <c r="J54" s="4"/>
      <c r="K54" s="111"/>
    </row>
    <row r="55" spans="1:11" s="8" customFormat="1" ht="14.85" customHeight="1" thickBot="1" x14ac:dyDescent="0.25">
      <c r="A55" s="138"/>
      <c r="B55" s="124"/>
      <c r="C55" s="118"/>
      <c r="D55" s="120"/>
      <c r="E55" s="118"/>
      <c r="F55" s="118"/>
      <c r="G55" s="122"/>
      <c r="H55" s="23">
        <f t="shared" si="1"/>
        <v>0</v>
      </c>
      <c r="I55" s="110"/>
      <c r="J55" s="23"/>
      <c r="K55" s="112"/>
    </row>
    <row r="56" spans="1:11" ht="14.85" customHeight="1" x14ac:dyDescent="0.2">
      <c r="A56" s="136">
        <v>2</v>
      </c>
      <c r="B56" s="16" t="s">
        <v>35</v>
      </c>
      <c r="C56" s="17"/>
      <c r="D56" s="30" t="str">
        <f>D33</f>
        <v xml:space="preserve"> </v>
      </c>
      <c r="E56" s="130" t="s">
        <v>37</v>
      </c>
      <c r="F56" s="131"/>
      <c r="G56" s="132"/>
      <c r="H56" s="19">
        <f t="shared" si="1"/>
        <v>0</v>
      </c>
      <c r="I56" s="107" t="s">
        <v>40</v>
      </c>
      <c r="J56" s="19"/>
      <c r="K56" s="20" t="s">
        <v>1</v>
      </c>
    </row>
    <row r="57" spans="1:11" ht="14.85" customHeight="1" x14ac:dyDescent="0.25">
      <c r="A57" s="137"/>
      <c r="B57" s="133" t="str">
        <f>B34</f>
        <v/>
      </c>
      <c r="C57" s="134"/>
      <c r="D57" s="135"/>
      <c r="E57" s="127" t="str">
        <f>E34</f>
        <v/>
      </c>
      <c r="F57" s="128"/>
      <c r="G57" s="129"/>
      <c r="H57" s="4">
        <f t="shared" si="1"/>
        <v>0</v>
      </c>
      <c r="I57" s="108"/>
      <c r="J57" s="4"/>
      <c r="K57" s="21" t="s">
        <v>41</v>
      </c>
    </row>
    <row r="58" spans="1:11" ht="14.85" customHeight="1" x14ac:dyDescent="0.2">
      <c r="A58" s="137"/>
      <c r="B58" s="123" t="s">
        <v>36</v>
      </c>
      <c r="C58" s="117" t="str">
        <f>C35</f>
        <v/>
      </c>
      <c r="D58" s="119" t="str">
        <f>D35</f>
        <v>Elektronisch életronique</v>
      </c>
      <c r="E58" s="117">
        <f>E35</f>
        <v>4</v>
      </c>
      <c r="F58" s="117" t="s">
        <v>0</v>
      </c>
      <c r="G58" s="121">
        <f>G35</f>
        <v>4</v>
      </c>
      <c r="H58" s="4">
        <f t="shared" si="1"/>
        <v>0</v>
      </c>
      <c r="I58" s="116">
        <f>I35</f>
        <v>0</v>
      </c>
      <c r="J58" s="4"/>
      <c r="K58" s="111"/>
    </row>
    <row r="59" spans="1:11" ht="14.85" customHeight="1" thickBot="1" x14ac:dyDescent="0.25">
      <c r="A59" s="138"/>
      <c r="B59" s="124"/>
      <c r="C59" s="118"/>
      <c r="D59" s="120"/>
      <c r="E59" s="118"/>
      <c r="F59" s="118"/>
      <c r="G59" s="122"/>
      <c r="H59" s="23">
        <f t="shared" si="1"/>
        <v>0</v>
      </c>
      <c r="I59" s="110"/>
      <c r="J59" s="23"/>
      <c r="K59" s="112"/>
    </row>
    <row r="60" spans="1:11" ht="14.85" customHeight="1" x14ac:dyDescent="0.2">
      <c r="A60" s="136">
        <v>3</v>
      </c>
      <c r="B60" s="16" t="s">
        <v>35</v>
      </c>
      <c r="C60" s="17"/>
      <c r="D60" s="30" t="str">
        <f>D37</f>
        <v xml:space="preserve"> </v>
      </c>
      <c r="E60" s="130" t="s">
        <v>37</v>
      </c>
      <c r="F60" s="131"/>
      <c r="G60" s="132"/>
      <c r="H60" s="19">
        <f t="shared" si="1"/>
        <v>0</v>
      </c>
      <c r="I60" s="107" t="s">
        <v>40</v>
      </c>
      <c r="J60" s="19"/>
      <c r="K60" s="20" t="s">
        <v>1</v>
      </c>
    </row>
    <row r="61" spans="1:11" ht="14.85" customHeight="1" x14ac:dyDescent="0.25">
      <c r="A61" s="137"/>
      <c r="B61" s="133" t="str">
        <f>B38</f>
        <v/>
      </c>
      <c r="C61" s="134"/>
      <c r="D61" s="135"/>
      <c r="E61" s="127" t="str">
        <f>E38</f>
        <v/>
      </c>
      <c r="F61" s="128"/>
      <c r="G61" s="129"/>
      <c r="H61" s="4">
        <f t="shared" si="1"/>
        <v>0</v>
      </c>
      <c r="I61" s="108"/>
      <c r="J61" s="4"/>
      <c r="K61" s="21" t="s">
        <v>41</v>
      </c>
    </row>
    <row r="62" spans="1:11" ht="14.85" customHeight="1" x14ac:dyDescent="0.2">
      <c r="A62" s="137"/>
      <c r="B62" s="123" t="s">
        <v>36</v>
      </c>
      <c r="C62" s="117" t="str">
        <f>C39</f>
        <v/>
      </c>
      <c r="D62" s="119" t="str">
        <f>D39</f>
        <v>Elektronisch életronique</v>
      </c>
      <c r="E62" s="117">
        <f>E39</f>
        <v>5</v>
      </c>
      <c r="F62" s="117" t="s">
        <v>0</v>
      </c>
      <c r="G62" s="121">
        <f>G39</f>
        <v>5</v>
      </c>
      <c r="H62" s="4">
        <f t="shared" si="1"/>
        <v>0</v>
      </c>
      <c r="I62" s="116">
        <f>I39</f>
        <v>0</v>
      </c>
      <c r="J62" s="4"/>
      <c r="K62" s="111"/>
    </row>
    <row r="63" spans="1:11" ht="14.85" customHeight="1" thickBot="1" x14ac:dyDescent="0.25">
      <c r="A63" s="138"/>
      <c r="B63" s="124"/>
      <c r="C63" s="118"/>
      <c r="D63" s="120"/>
      <c r="E63" s="118"/>
      <c r="F63" s="118"/>
      <c r="G63" s="122"/>
      <c r="H63" s="23">
        <f t="shared" si="1"/>
        <v>0</v>
      </c>
      <c r="I63" s="110"/>
      <c r="J63" s="23"/>
      <c r="K63" s="112"/>
    </row>
    <row r="64" spans="1:11" ht="14.85" customHeight="1" x14ac:dyDescent="0.2">
      <c r="A64" s="136"/>
      <c r="B64" s="16" t="s">
        <v>35</v>
      </c>
      <c r="C64" s="17"/>
      <c r="D64" s="30" t="str">
        <f>D41</f>
        <v xml:space="preserve"> </v>
      </c>
      <c r="E64" s="130" t="s">
        <v>37</v>
      </c>
      <c r="F64" s="131"/>
      <c r="G64" s="132"/>
      <c r="H64" s="19">
        <f t="shared" si="1"/>
        <v>0</v>
      </c>
      <c r="I64" s="107" t="s">
        <v>40</v>
      </c>
      <c r="J64" s="19"/>
      <c r="K64" s="20" t="s">
        <v>1</v>
      </c>
    </row>
    <row r="65" spans="1:11" ht="14.85" customHeight="1" x14ac:dyDescent="0.25">
      <c r="A65" s="137"/>
      <c r="B65" s="133">
        <f>B42</f>
        <v>0</v>
      </c>
      <c r="C65" s="134"/>
      <c r="D65" s="135"/>
      <c r="E65" s="127">
        <f>E42</f>
        <v>0</v>
      </c>
      <c r="F65" s="128"/>
      <c r="G65" s="129"/>
      <c r="H65" s="4">
        <f t="shared" si="1"/>
        <v>0</v>
      </c>
      <c r="I65" s="108"/>
      <c r="J65" s="4"/>
      <c r="K65" s="21" t="s">
        <v>41</v>
      </c>
    </row>
    <row r="66" spans="1:11" ht="14.85" customHeight="1" x14ac:dyDescent="0.2">
      <c r="A66" s="137"/>
      <c r="B66" s="123" t="s">
        <v>36</v>
      </c>
      <c r="C66" s="117">
        <f>C43</f>
        <v>0</v>
      </c>
      <c r="D66" s="119" t="str">
        <f>D43</f>
        <v>Elektronisch életronique</v>
      </c>
      <c r="E66" s="117"/>
      <c r="F66" s="117" t="s">
        <v>0</v>
      </c>
      <c r="G66" s="121"/>
      <c r="H66" s="4">
        <f t="shared" si="1"/>
        <v>0</v>
      </c>
      <c r="I66" s="116">
        <f>I43</f>
        <v>0</v>
      </c>
      <c r="J66" s="4"/>
      <c r="K66" s="111"/>
    </row>
    <row r="67" spans="1:11" ht="14.85" customHeight="1" thickBot="1" x14ac:dyDescent="0.25">
      <c r="A67" s="138"/>
      <c r="B67" s="124"/>
      <c r="C67" s="118"/>
      <c r="D67" s="120"/>
      <c r="E67" s="118"/>
      <c r="F67" s="118"/>
      <c r="G67" s="122"/>
      <c r="H67" s="23">
        <f t="shared" si="1"/>
        <v>0</v>
      </c>
      <c r="I67" s="110"/>
      <c r="J67" s="23"/>
      <c r="K67" s="112"/>
    </row>
    <row r="68" spans="1:11" s="29" customFormat="1" ht="15" customHeight="1" x14ac:dyDescent="0.2">
      <c r="A68" s="144" t="s">
        <v>43</v>
      </c>
      <c r="B68" s="144"/>
      <c r="C68" s="144"/>
      <c r="D68" s="144"/>
      <c r="E68" s="144"/>
      <c r="F68" s="144"/>
      <c r="G68" s="144"/>
      <c r="H68" s="140" t="s">
        <v>2</v>
      </c>
      <c r="I68" s="141">
        <f>I45</f>
        <v>0</v>
      </c>
      <c r="K68" s="113"/>
    </row>
    <row r="69" spans="1:11" ht="12.75" customHeight="1" x14ac:dyDescent="0.2">
      <c r="A69" s="145"/>
      <c r="B69" s="145"/>
      <c r="C69" s="145"/>
      <c r="D69" s="145"/>
      <c r="E69" s="145"/>
      <c r="F69" s="145"/>
      <c r="G69" s="145"/>
      <c r="H69" s="140"/>
      <c r="I69" s="142"/>
      <c r="K69" s="114"/>
    </row>
    <row r="70" spans="1:11" ht="13.5" customHeight="1" thickBot="1" x14ac:dyDescent="0.25">
      <c r="A70" s="27" t="s">
        <v>44</v>
      </c>
      <c r="B70" s="27"/>
      <c r="C70" s="27"/>
      <c r="D70" s="28"/>
      <c r="E70" s="31">
        <f>E47</f>
        <v>0</v>
      </c>
      <c r="F70" s="32"/>
      <c r="G70" s="32"/>
      <c r="H70" s="140"/>
      <c r="I70" s="143"/>
      <c r="K70" s="115"/>
    </row>
  </sheetData>
  <mergeCells count="198">
    <mergeCell ref="A4:B4"/>
    <mergeCell ref="C4:D4"/>
    <mergeCell ref="E4:G4"/>
    <mergeCell ref="I4:K4"/>
    <mergeCell ref="B2:F2"/>
    <mergeCell ref="G2:H2"/>
    <mergeCell ref="A3:B3"/>
    <mergeCell ref="C3:F3"/>
    <mergeCell ref="H3:I3"/>
    <mergeCell ref="A9:A12"/>
    <mergeCell ref="E9:G9"/>
    <mergeCell ref="I9:I10"/>
    <mergeCell ref="B10:D10"/>
    <mergeCell ref="E10:G10"/>
    <mergeCell ref="B11:B12"/>
    <mergeCell ref="C11:C12"/>
    <mergeCell ref="I11:I12"/>
    <mergeCell ref="A5:A8"/>
    <mergeCell ref="E5:G5"/>
    <mergeCell ref="I5:I6"/>
    <mergeCell ref="B6:D6"/>
    <mergeCell ref="E6:G6"/>
    <mergeCell ref="B7:B8"/>
    <mergeCell ref="C7:C8"/>
    <mergeCell ref="D7:D8"/>
    <mergeCell ref="E7:E8"/>
    <mergeCell ref="F7:F8"/>
    <mergeCell ref="K19:K20"/>
    <mergeCell ref="D19:D20"/>
    <mergeCell ref="E19:E20"/>
    <mergeCell ref="F19:F20"/>
    <mergeCell ref="K11:K12"/>
    <mergeCell ref="G7:G8"/>
    <mergeCell ref="I7:I8"/>
    <mergeCell ref="K7:K8"/>
    <mergeCell ref="D11:D12"/>
    <mergeCell ref="E11:E12"/>
    <mergeCell ref="F11:F12"/>
    <mergeCell ref="G11:G12"/>
    <mergeCell ref="K21:K23"/>
    <mergeCell ref="E23:G23"/>
    <mergeCell ref="A28:B28"/>
    <mergeCell ref="C28:D28"/>
    <mergeCell ref="E28:G28"/>
    <mergeCell ref="I28:K28"/>
    <mergeCell ref="B26:F26"/>
    <mergeCell ref="A25:J25"/>
    <mergeCell ref="G15:G16"/>
    <mergeCell ref="I15:I16"/>
    <mergeCell ref="K15:K16"/>
    <mergeCell ref="E17:G17"/>
    <mergeCell ref="I17:I18"/>
    <mergeCell ref="E18:G18"/>
    <mergeCell ref="A13:A16"/>
    <mergeCell ref="E13:G13"/>
    <mergeCell ref="I13:I14"/>
    <mergeCell ref="B14:D14"/>
    <mergeCell ref="E14:G14"/>
    <mergeCell ref="B15:B16"/>
    <mergeCell ref="C15:C16"/>
    <mergeCell ref="D15:D16"/>
    <mergeCell ref="E15:E16"/>
    <mergeCell ref="F15:F16"/>
    <mergeCell ref="G19:G20"/>
    <mergeCell ref="I19:I20"/>
    <mergeCell ref="A33:A36"/>
    <mergeCell ref="E33:G33"/>
    <mergeCell ref="G26:H26"/>
    <mergeCell ref="A27:B27"/>
    <mergeCell ref="C27:F27"/>
    <mergeCell ref="H27:I27"/>
    <mergeCell ref="A29:A32"/>
    <mergeCell ref="E29:G29"/>
    <mergeCell ref="I29:I30"/>
    <mergeCell ref="B30:D30"/>
    <mergeCell ref="E30:G30"/>
    <mergeCell ref="B31:B32"/>
    <mergeCell ref="A21:G22"/>
    <mergeCell ref="H21:H23"/>
    <mergeCell ref="I21:I23"/>
    <mergeCell ref="A17:A20"/>
    <mergeCell ref="B18:D18"/>
    <mergeCell ref="B19:B20"/>
    <mergeCell ref="C19:C20"/>
    <mergeCell ref="K35:K36"/>
    <mergeCell ref="G31:G32"/>
    <mergeCell ref="I31:I32"/>
    <mergeCell ref="K31:K32"/>
    <mergeCell ref="D35:D36"/>
    <mergeCell ref="E35:E36"/>
    <mergeCell ref="F35:F36"/>
    <mergeCell ref="G35:G36"/>
    <mergeCell ref="I33:I34"/>
    <mergeCell ref="B34:D34"/>
    <mergeCell ref="E34:G34"/>
    <mergeCell ref="B35:B36"/>
    <mergeCell ref="C35:C36"/>
    <mergeCell ref="I35:I36"/>
    <mergeCell ref="C31:C32"/>
    <mergeCell ref="D31:D32"/>
    <mergeCell ref="E31:E32"/>
    <mergeCell ref="F31:F32"/>
    <mergeCell ref="A37:A40"/>
    <mergeCell ref="E37:G37"/>
    <mergeCell ref="K43:K44"/>
    <mergeCell ref="G39:G40"/>
    <mergeCell ref="I39:I40"/>
    <mergeCell ref="K39:K40"/>
    <mergeCell ref="E41:G41"/>
    <mergeCell ref="I41:I42"/>
    <mergeCell ref="I37:I38"/>
    <mergeCell ref="B38:D38"/>
    <mergeCell ref="E38:G38"/>
    <mergeCell ref="B39:B40"/>
    <mergeCell ref="C39:C40"/>
    <mergeCell ref="D39:D40"/>
    <mergeCell ref="E39:E40"/>
    <mergeCell ref="F39:F40"/>
    <mergeCell ref="E42:G42"/>
    <mergeCell ref="D43:D44"/>
    <mergeCell ref="E43:E44"/>
    <mergeCell ref="B43:B44"/>
    <mergeCell ref="C43:C44"/>
    <mergeCell ref="B42:D42"/>
    <mergeCell ref="A45:G46"/>
    <mergeCell ref="H45:H47"/>
    <mergeCell ref="I45:I47"/>
    <mergeCell ref="F43:F44"/>
    <mergeCell ref="G43:G44"/>
    <mergeCell ref="I43:I44"/>
    <mergeCell ref="A41:A44"/>
    <mergeCell ref="K45:K47"/>
    <mergeCell ref="A56:A59"/>
    <mergeCell ref="E56:G56"/>
    <mergeCell ref="A51:B51"/>
    <mergeCell ref="C51:D51"/>
    <mergeCell ref="E51:G51"/>
    <mergeCell ref="I51:K51"/>
    <mergeCell ref="A52:A55"/>
    <mergeCell ref="E52:G52"/>
    <mergeCell ref="I52:I53"/>
    <mergeCell ref="B53:D53"/>
    <mergeCell ref="E53:G53"/>
    <mergeCell ref="B54:B55"/>
    <mergeCell ref="A50:B50"/>
    <mergeCell ref="C50:F50"/>
    <mergeCell ref="H50:I50"/>
    <mergeCell ref="A48:J48"/>
    <mergeCell ref="B49:F49"/>
    <mergeCell ref="G49:H49"/>
    <mergeCell ref="E61:G61"/>
    <mergeCell ref="B62:B63"/>
    <mergeCell ref="C62:C63"/>
    <mergeCell ref="D62:D63"/>
    <mergeCell ref="E62:E63"/>
    <mergeCell ref="F62:F63"/>
    <mergeCell ref="K58:K59"/>
    <mergeCell ref="G54:G55"/>
    <mergeCell ref="I54:I55"/>
    <mergeCell ref="K54:K55"/>
    <mergeCell ref="D58:D59"/>
    <mergeCell ref="E58:E59"/>
    <mergeCell ref="F58:F59"/>
    <mergeCell ref="G58:G59"/>
    <mergeCell ref="I56:I57"/>
    <mergeCell ref="B57:D57"/>
    <mergeCell ref="E57:G57"/>
    <mergeCell ref="B58:B59"/>
    <mergeCell ref="C58:C59"/>
    <mergeCell ref="I58:I59"/>
    <mergeCell ref="C54:C55"/>
    <mergeCell ref="D54:D55"/>
    <mergeCell ref="E54:E55"/>
    <mergeCell ref="F54:F55"/>
    <mergeCell ref="A68:G69"/>
    <mergeCell ref="H68:H70"/>
    <mergeCell ref="I68:I70"/>
    <mergeCell ref="K68:K70"/>
    <mergeCell ref="K66:K67"/>
    <mergeCell ref="G62:G63"/>
    <mergeCell ref="I62:I63"/>
    <mergeCell ref="K62:K63"/>
    <mergeCell ref="D66:D67"/>
    <mergeCell ref="E66:E67"/>
    <mergeCell ref="F66:F67"/>
    <mergeCell ref="G66:G67"/>
    <mergeCell ref="A64:A67"/>
    <mergeCell ref="E64:G64"/>
    <mergeCell ref="I64:I65"/>
    <mergeCell ref="B65:D65"/>
    <mergeCell ref="E65:G65"/>
    <mergeCell ref="B66:B67"/>
    <mergeCell ref="C66:C67"/>
    <mergeCell ref="I66:I67"/>
    <mergeCell ref="A60:A63"/>
    <mergeCell ref="E60:G60"/>
    <mergeCell ref="I60:I61"/>
    <mergeCell ref="B61:D61"/>
  </mergeCells>
  <phoneticPr fontId="0" type="noConversion"/>
  <conditionalFormatting sqref="D5 D9 D13 D17 D29 D33 D37 D41 D52 D56 D60 D64">
    <cfRule type="cellIs" dxfId="42" priority="10" stopIfTrue="1" operator="equal">
      <formula>0</formula>
    </cfRule>
  </conditionalFormatting>
  <conditionalFormatting sqref="E7:E8 G7:G8 E11:E12 G11:G12 E15:E16 G15:G16 E31:E32 G31:G32 E35:E36 G35:G36 E39:E40 G39:G40 E54:E55 G54:G55 E58:E59 G58:G59 E62:E63 G62:G63">
    <cfRule type="cellIs" dxfId="41" priority="74" stopIfTrue="1" operator="between">
      <formula>3</formula>
      <formula>47</formula>
    </cfRule>
  </conditionalFormatting>
  <conditionalFormatting sqref="E19:E20 E43:E44 E66:E67">
    <cfRule type="cellIs" dxfId="40" priority="3" stopIfTrue="1" operator="equal">
      <formula>56</formula>
    </cfRule>
  </conditionalFormatting>
  <conditionalFormatting sqref="E19:E20 G19:G20 E43:E44 G43:G44 E66:E67 G66:G67">
    <cfRule type="cellIs" dxfId="39" priority="1" stopIfTrue="1" operator="between">
      <formula>3</formula>
      <formula>7</formula>
    </cfRule>
  </conditionalFormatting>
  <conditionalFormatting sqref="E19:E20 G19:G20">
    <cfRule type="cellIs" dxfId="38" priority="43" stopIfTrue="1" operator="equal">
      <formula>3</formula>
    </cfRule>
  </conditionalFormatting>
  <conditionalFormatting sqref="E19:E20">
    <cfRule type="cellIs" dxfId="37" priority="19" stopIfTrue="1" operator="equal">
      <formula>24</formula>
    </cfRule>
  </conditionalFormatting>
  <conditionalFormatting sqref="E43:E44 E66:E67">
    <cfRule type="cellIs" dxfId="36" priority="11" stopIfTrue="1" operator="equal">
      <formula>24</formula>
    </cfRule>
  </conditionalFormatting>
  <conditionalFormatting sqref="E47">
    <cfRule type="cellIs" dxfId="35" priority="27" stopIfTrue="1" operator="equal">
      <formula>0</formula>
    </cfRule>
  </conditionalFormatting>
  <conditionalFormatting sqref="E70">
    <cfRule type="cellIs" dxfId="34" priority="25" stopIfTrue="1" operator="equal">
      <formula>0</formula>
    </cfRule>
  </conditionalFormatting>
  <conditionalFormatting sqref="G19:G20 G43:G44 G66:G67">
    <cfRule type="cellIs" dxfId="33" priority="2" stopIfTrue="1" operator="equal">
      <formula>63</formula>
    </cfRule>
  </conditionalFormatting>
  <conditionalFormatting sqref="G19:G20">
    <cfRule type="cellIs" dxfId="32" priority="18" stopIfTrue="1" operator="equal">
      <formula>31</formula>
    </cfRule>
  </conditionalFormatting>
  <conditionalFormatting sqref="G43:G44 E43:E44">
    <cfRule type="cellIs" dxfId="31" priority="36" stopIfTrue="1" operator="equal">
      <formula>3</formula>
    </cfRule>
  </conditionalFormatting>
  <conditionalFormatting sqref="G43:G44 G66:G67">
    <cfRule type="cellIs" dxfId="30" priority="12" stopIfTrue="1" operator="equal">
      <formula>31</formula>
    </cfRule>
  </conditionalFormatting>
  <conditionalFormatting sqref="G66:G67 E66:E67">
    <cfRule type="cellIs" dxfId="29" priority="30" stopIfTrue="1" operator="equal">
      <formula>3</formula>
    </cfRule>
  </conditionalFormatting>
  <conditionalFormatting sqref="H5:H16">
    <cfRule type="cellIs" dxfId="28" priority="48" stopIfTrue="1" operator="lessThanOrEqual">
      <formula>0</formula>
    </cfRule>
  </conditionalFormatting>
  <conditionalFormatting sqref="H52:H67 I54 I58 I62 I66 I68:I70 B49:F49 I49 K49 C50:F50 H50 C51:G51 I51 B53:G53 C54:C55 B57:G57 C58:C59 B61:G61 C62:C63 B65:G65 C66:C67">
    <cfRule type="cellIs" dxfId="27" priority="34" operator="equal">
      <formula>0</formula>
    </cfRule>
  </conditionalFormatting>
  <conditionalFormatting sqref="H3:I3 K3 I4:K4">
    <cfRule type="cellIs" dxfId="26" priority="47" stopIfTrue="1" operator="equal">
      <formula>0</formula>
    </cfRule>
  </conditionalFormatting>
  <conditionalFormatting sqref="I7 I11 I15 I19 H29:H44 I31 I35 I39 I43 I45:I47 B2:F2 I2 C3:F3 J3 C4:G4 B6:G6 C7:C8 B10:G10 C11:C12 B14:G14 C15:C16 B18:G18 C19:C20 B26:F26 I26 K26 C27:F27 H27 C28:G28 I28 B30:G30 C31:C32 B34:G34 C35:C36 B38:G38 C39:C40 B42:G42 C43:C44">
    <cfRule type="cellIs" dxfId="25" priority="49" operator="equal">
      <formula>0</formula>
    </cfRule>
  </conditionalFormatting>
  <conditionalFormatting sqref="I7:I8 I11:I12 I15:I16 I19:I23 H29:H44 I31:I32 I35:I36 I39:I40 I43:I47 H52:H67 I54:I55 I58:I59 I62:I63 I66:I70">
    <cfRule type="cellIs" dxfId="24" priority="28" stopIfTrue="1" operator="equal">
      <formula>0</formula>
    </cfRule>
  </conditionalFormatting>
  <conditionalFormatting sqref="J27">
    <cfRule type="cellIs" dxfId="23" priority="35" operator="equal">
      <formula>0</formula>
    </cfRule>
  </conditionalFormatting>
  <conditionalFormatting sqref="J50">
    <cfRule type="cellIs" dxfId="22" priority="29" operator="equal">
      <formula>0</formula>
    </cfRule>
  </conditionalFormatting>
  <conditionalFormatting sqref="K27 K50">
    <cfRule type="cellIs" dxfId="21" priority="26" stopIfTrue="1" operator="equal">
      <formula>0</formula>
    </cfRule>
  </conditionalFormatting>
  <printOptions horizontalCentered="1"/>
  <pageMargins left="7.874015748031496E-2" right="7.874015748031496E-2" top="3.937007874015748E-2" bottom="7.874015748031496E-2" header="0.31496062992125984" footer="0.31496062992125984"/>
  <pageSetup paperSize="9" orientation="portrait" r:id="rId1"/>
  <rowBreaks count="1" manualBreakCount="1">
    <brk id="47" max="10" man="1"/>
  </rowBreaks>
  <ignoredErrors>
    <ignoredError sqref="E70 E4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N70"/>
  <sheetViews>
    <sheetView showGridLines="0" zoomScaleNormal="100" workbookViewId="0">
      <selection activeCell="H5" sqref="H5"/>
    </sheetView>
  </sheetViews>
  <sheetFormatPr baseColWidth="10" defaultColWidth="11.42578125" defaultRowHeight="12.75" x14ac:dyDescent="0.2"/>
  <cols>
    <col min="1" max="1" width="7.5703125" customWidth="1"/>
    <col min="2" max="2" width="7.42578125" customWidth="1"/>
    <col min="3" max="3" width="6.5703125" customWidth="1"/>
    <col min="4" max="4" width="14.140625" customWidth="1"/>
    <col min="5" max="5" width="11" bestFit="1" customWidth="1"/>
    <col min="6" max="6" width="1.5703125" bestFit="1" customWidth="1"/>
    <col min="7" max="7" width="9.85546875" customWidth="1"/>
    <col min="8" max="8" width="6.7109375" customWidth="1"/>
    <col min="9" max="9" width="11.7109375" customWidth="1"/>
    <col min="10" max="10" width="6.7109375" customWidth="1"/>
    <col min="11" max="11" width="12.28515625" customWidth="1"/>
  </cols>
  <sheetData>
    <row r="1" spans="1:14" ht="56.25" customHeight="1" x14ac:dyDescent="0.2">
      <c r="C1" s="6"/>
      <c r="D1" s="6"/>
      <c r="E1" s="6"/>
      <c r="F1" s="6"/>
      <c r="G1" s="6"/>
      <c r="H1" s="6"/>
      <c r="I1" s="6"/>
      <c r="J1" s="6"/>
      <c r="K1" s="70" t="s">
        <v>58</v>
      </c>
    </row>
    <row r="2" spans="1:14" s="7" customFormat="1" ht="30" customHeight="1" x14ac:dyDescent="0.2">
      <c r="A2" s="12" t="s">
        <v>31</v>
      </c>
      <c r="B2" s="157">
        <f>Start!C23</f>
        <v>0</v>
      </c>
      <c r="C2" s="157"/>
      <c r="D2" s="157"/>
      <c r="E2" s="157"/>
      <c r="F2" s="158"/>
      <c r="G2" s="146" t="s">
        <v>33</v>
      </c>
      <c r="H2" s="156"/>
      <c r="I2" s="2">
        <f>Start!C24</f>
        <v>0</v>
      </c>
      <c r="J2" s="11" t="s">
        <v>30</v>
      </c>
      <c r="K2" s="3">
        <v>3</v>
      </c>
    </row>
    <row r="3" spans="1:14" s="7" customFormat="1" ht="24" customHeight="1" x14ac:dyDescent="0.2">
      <c r="A3" s="146" t="s">
        <v>32</v>
      </c>
      <c r="B3" s="147"/>
      <c r="C3" s="139">
        <f>Start!C27</f>
        <v>0</v>
      </c>
      <c r="D3" s="139"/>
      <c r="E3" s="139"/>
      <c r="F3" s="139"/>
      <c r="G3" s="13" t="s">
        <v>39</v>
      </c>
      <c r="H3" s="164">
        <f>Start!C30</f>
        <v>0</v>
      </c>
      <c r="I3" s="164"/>
      <c r="J3" s="14" t="s">
        <v>38</v>
      </c>
      <c r="K3" s="10">
        <f>Start!F23</f>
        <v>0</v>
      </c>
    </row>
    <row r="4" spans="1:14" s="7" customFormat="1" ht="24" customHeight="1" thickBot="1" x14ac:dyDescent="0.25">
      <c r="A4" s="162" t="s">
        <v>34</v>
      </c>
      <c r="B4" s="163"/>
      <c r="C4" s="167">
        <f>Start!C28</f>
        <v>0</v>
      </c>
      <c r="D4" s="167"/>
      <c r="E4" s="168">
        <f>Start!C29</f>
        <v>0</v>
      </c>
      <c r="F4" s="168"/>
      <c r="G4" s="169"/>
      <c r="H4" s="15" t="s">
        <v>3</v>
      </c>
      <c r="I4" s="165">
        <f>Start!C31</f>
        <v>0</v>
      </c>
      <c r="J4" s="165"/>
      <c r="K4" s="166"/>
    </row>
    <row r="5" spans="1:14" s="8" customFormat="1" ht="14.85" customHeight="1" x14ac:dyDescent="0.2">
      <c r="A5" s="136">
        <v>1</v>
      </c>
      <c r="B5" s="16" t="s">
        <v>35</v>
      </c>
      <c r="C5" s="17"/>
      <c r="D5" s="30" t="str">
        <f>IF(Start!O14="x","ausgewechselt", " ")</f>
        <v xml:space="preserve"> </v>
      </c>
      <c r="E5" s="130" t="s">
        <v>37</v>
      </c>
      <c r="F5" s="131"/>
      <c r="G5" s="132"/>
      <c r="H5" s="18"/>
      <c r="I5" s="107" t="s">
        <v>40</v>
      </c>
      <c r="J5" s="19"/>
      <c r="K5" s="20" t="s">
        <v>1</v>
      </c>
    </row>
    <row r="6" spans="1:14" s="8" customFormat="1" ht="14.85" customHeight="1" x14ac:dyDescent="0.25">
      <c r="A6" s="137"/>
      <c r="B6" s="133" t="str">
        <f>Start!L14</f>
        <v/>
      </c>
      <c r="C6" s="134"/>
      <c r="D6" s="135"/>
      <c r="E6" s="127" t="str">
        <f>Start!N14</f>
        <v/>
      </c>
      <c r="F6" s="128"/>
      <c r="G6" s="129"/>
      <c r="H6" s="1"/>
      <c r="I6" s="108"/>
      <c r="J6" s="4"/>
      <c r="K6" s="21" t="s">
        <v>41</v>
      </c>
    </row>
    <row r="7" spans="1:14" s="8" customFormat="1" ht="14.85" customHeight="1" x14ac:dyDescent="0.2">
      <c r="A7" s="137"/>
      <c r="B7" s="123" t="s">
        <v>36</v>
      </c>
      <c r="C7" s="159" t="str">
        <f>Start!M14</f>
        <v/>
      </c>
      <c r="D7" s="119" t="str">
        <f>IF(Start!J25="x","Karton Nr. Carton-no","Elektronisch életronique")</f>
        <v>Elektronisch életronique</v>
      </c>
      <c r="E7" s="117">
        <f>IF(Start!J25="x",(Start!J28+48),Start!J30+6)</f>
        <v>6</v>
      </c>
      <c r="F7" s="117" t="s">
        <v>0</v>
      </c>
      <c r="G7" s="121">
        <f>IF(Start!J25="x",'3. Runde'!E7:E8+7,E7)</f>
        <v>6</v>
      </c>
      <c r="H7" s="1"/>
      <c r="I7" s="109">
        <f>SUM(H5:H8)</f>
        <v>0</v>
      </c>
      <c r="J7" s="4"/>
      <c r="K7" s="111"/>
    </row>
    <row r="8" spans="1:14" s="8" customFormat="1" ht="14.85" customHeight="1" thickBot="1" x14ac:dyDescent="0.25">
      <c r="A8" s="138"/>
      <c r="B8" s="124"/>
      <c r="C8" s="160"/>
      <c r="D8" s="120"/>
      <c r="E8" s="118"/>
      <c r="F8" s="118"/>
      <c r="G8" s="122"/>
      <c r="H8" s="22"/>
      <c r="I8" s="110"/>
      <c r="J8" s="23"/>
      <c r="K8" s="112"/>
    </row>
    <row r="9" spans="1:14" ht="14.85" customHeight="1" x14ac:dyDescent="0.2">
      <c r="A9" s="136">
        <v>2</v>
      </c>
      <c r="B9" s="16" t="s">
        <v>35</v>
      </c>
      <c r="C9" s="17"/>
      <c r="D9" s="30" t="str">
        <f>IF(Start!O15="x","ausgewechselt"," ")</f>
        <v xml:space="preserve"> </v>
      </c>
      <c r="E9" s="130" t="s">
        <v>37</v>
      </c>
      <c r="F9" s="131"/>
      <c r="G9" s="132"/>
      <c r="H9" s="18"/>
      <c r="I9" s="107" t="s">
        <v>40</v>
      </c>
      <c r="J9" s="19"/>
      <c r="K9" s="20" t="s">
        <v>1</v>
      </c>
    </row>
    <row r="10" spans="1:14" ht="14.85" customHeight="1" x14ac:dyDescent="0.25">
      <c r="A10" s="137"/>
      <c r="B10" s="133" t="str">
        <f>Start!L15</f>
        <v/>
      </c>
      <c r="C10" s="134"/>
      <c r="D10" s="135"/>
      <c r="E10" s="127" t="str">
        <f>Start!N15</f>
        <v/>
      </c>
      <c r="F10" s="128"/>
      <c r="G10" s="129"/>
      <c r="H10" s="1"/>
      <c r="I10" s="108"/>
      <c r="J10" s="4"/>
      <c r="K10" s="21" t="s">
        <v>41</v>
      </c>
    </row>
    <row r="11" spans="1:14" ht="14.85" customHeight="1" x14ac:dyDescent="0.2">
      <c r="A11" s="137"/>
      <c r="B11" s="123" t="s">
        <v>36</v>
      </c>
      <c r="C11" s="117" t="str">
        <f>Start!M15</f>
        <v/>
      </c>
      <c r="D11" s="119" t="str">
        <f>IF(Start!J25="x","Karton Nr. Carton-no","Elektronisch életronique")</f>
        <v>Elektronisch életronique</v>
      </c>
      <c r="E11" s="117">
        <f>G7+1</f>
        <v>7</v>
      </c>
      <c r="F11" s="117" t="s">
        <v>0</v>
      </c>
      <c r="G11" s="121">
        <f>IF(Start!J25="x",'3. Runde'!E11:E12+7,E11)</f>
        <v>7</v>
      </c>
      <c r="H11" s="1"/>
      <c r="I11" s="116">
        <f>SUM(H9:H12)</f>
        <v>0</v>
      </c>
      <c r="J11" s="4"/>
      <c r="K11" s="111"/>
    </row>
    <row r="12" spans="1:14" ht="14.85" customHeight="1" thickBot="1" x14ac:dyDescent="0.25">
      <c r="A12" s="138"/>
      <c r="B12" s="124"/>
      <c r="C12" s="118"/>
      <c r="D12" s="120"/>
      <c r="E12" s="118"/>
      <c r="F12" s="118"/>
      <c r="G12" s="122"/>
      <c r="H12" s="22"/>
      <c r="I12" s="110"/>
      <c r="J12" s="23"/>
      <c r="K12" s="112"/>
    </row>
    <row r="13" spans="1:14" ht="14.85" customHeight="1" x14ac:dyDescent="0.2">
      <c r="A13" s="136">
        <v>3</v>
      </c>
      <c r="B13" s="16" t="s">
        <v>35</v>
      </c>
      <c r="C13" s="17"/>
      <c r="D13" s="30" t="str">
        <f>IF(Start!O16="x","ausgewechselt", " ")</f>
        <v xml:space="preserve"> </v>
      </c>
      <c r="E13" s="130" t="s">
        <v>37</v>
      </c>
      <c r="F13" s="131"/>
      <c r="G13" s="132"/>
      <c r="H13" s="18"/>
      <c r="I13" s="107" t="s">
        <v>40</v>
      </c>
      <c r="J13" s="19"/>
      <c r="K13" s="20" t="s">
        <v>1</v>
      </c>
    </row>
    <row r="14" spans="1:14" ht="14.85" customHeight="1" x14ac:dyDescent="0.25">
      <c r="A14" s="137"/>
      <c r="B14" s="133" t="str">
        <f>Start!L16</f>
        <v/>
      </c>
      <c r="C14" s="134"/>
      <c r="D14" s="135"/>
      <c r="E14" s="127" t="str">
        <f>Start!N16</f>
        <v/>
      </c>
      <c r="F14" s="128"/>
      <c r="G14" s="129"/>
      <c r="H14" s="1"/>
      <c r="I14" s="108"/>
      <c r="J14" s="4"/>
      <c r="K14" s="21" t="s">
        <v>41</v>
      </c>
    </row>
    <row r="15" spans="1:14" ht="14.85" customHeight="1" x14ac:dyDescent="0.2">
      <c r="A15" s="137"/>
      <c r="B15" s="123" t="s">
        <v>36</v>
      </c>
      <c r="C15" s="117" t="str">
        <f>Start!M16</f>
        <v/>
      </c>
      <c r="D15" s="119" t="str">
        <f>IF(Start!J25="x","Karton Nr. Carton-no","Elektronisch életronique")</f>
        <v>Elektronisch életronique</v>
      </c>
      <c r="E15" s="117">
        <f>G11+1</f>
        <v>8</v>
      </c>
      <c r="F15" s="117" t="s">
        <v>0</v>
      </c>
      <c r="G15" s="121">
        <f>IF(Start!J25="x",'3. Runde'!E15:E16+7,E15)</f>
        <v>8</v>
      </c>
      <c r="H15" s="1"/>
      <c r="I15" s="116">
        <f>SUM(H13:H16)</f>
        <v>0</v>
      </c>
      <c r="J15" s="4"/>
      <c r="K15" s="111"/>
    </row>
    <row r="16" spans="1:14" ht="14.85" customHeight="1" thickBot="1" x14ac:dyDescent="0.25">
      <c r="A16" s="138"/>
      <c r="B16" s="124"/>
      <c r="C16" s="118"/>
      <c r="D16" s="120"/>
      <c r="E16" s="118"/>
      <c r="F16" s="118"/>
      <c r="G16" s="122"/>
      <c r="H16" s="22"/>
      <c r="I16" s="110"/>
      <c r="J16" s="23"/>
      <c r="K16" s="112"/>
      <c r="N16" s="24"/>
    </row>
    <row r="17" spans="1:11" ht="14.85" customHeight="1" x14ac:dyDescent="0.2">
      <c r="A17" s="136"/>
      <c r="B17" s="16" t="s">
        <v>35</v>
      </c>
      <c r="C17" s="17"/>
      <c r="D17" s="30" t="str">
        <f>IF(Start!O17="x","ausgewechselt", " ")</f>
        <v xml:space="preserve"> </v>
      </c>
      <c r="E17" s="130" t="s">
        <v>37</v>
      </c>
      <c r="F17" s="131"/>
      <c r="G17" s="132"/>
      <c r="H17" s="19"/>
      <c r="I17" s="107" t="s">
        <v>40</v>
      </c>
      <c r="J17" s="19"/>
      <c r="K17" s="20" t="s">
        <v>1</v>
      </c>
    </row>
    <row r="18" spans="1:11" ht="14.85" customHeight="1" x14ac:dyDescent="0.25">
      <c r="A18" s="137"/>
      <c r="B18" s="133">
        <f>Start!L17</f>
        <v>0</v>
      </c>
      <c r="C18" s="134"/>
      <c r="D18" s="135"/>
      <c r="E18" s="127">
        <f>Start!N17</f>
        <v>0</v>
      </c>
      <c r="F18" s="128"/>
      <c r="G18" s="129"/>
      <c r="H18" s="4"/>
      <c r="I18" s="108"/>
      <c r="J18" s="4"/>
      <c r="K18" s="21" t="s">
        <v>41</v>
      </c>
    </row>
    <row r="19" spans="1:11" ht="14.85" customHeight="1" x14ac:dyDescent="0.2">
      <c r="A19" s="137"/>
      <c r="B19" s="123" t="s">
        <v>36</v>
      </c>
      <c r="C19" s="117">
        <f>Start!M17</f>
        <v>0</v>
      </c>
      <c r="D19" s="119" t="str">
        <f>IF(Start!J25="x","Karton Nr. Carton-no","Elektronisch életronique")</f>
        <v>Elektronisch életronique</v>
      </c>
      <c r="E19" s="117"/>
      <c r="F19" s="117" t="s">
        <v>0</v>
      </c>
      <c r="G19" s="121"/>
      <c r="H19" s="4"/>
      <c r="I19" s="116">
        <f>SUM(H17:H20)</f>
        <v>0</v>
      </c>
      <c r="J19" s="4"/>
      <c r="K19" s="111"/>
    </row>
    <row r="20" spans="1:11" ht="14.85" customHeight="1" thickBot="1" x14ac:dyDescent="0.25">
      <c r="A20" s="138"/>
      <c r="B20" s="124"/>
      <c r="C20" s="118"/>
      <c r="D20" s="120"/>
      <c r="E20" s="118"/>
      <c r="F20" s="118"/>
      <c r="G20" s="122"/>
      <c r="H20" s="23"/>
      <c r="I20" s="110"/>
      <c r="J20" s="23"/>
      <c r="K20" s="112"/>
    </row>
    <row r="21" spans="1:11" ht="15" customHeight="1" x14ac:dyDescent="0.2">
      <c r="A21" s="144" t="s">
        <v>43</v>
      </c>
      <c r="B21" s="144"/>
      <c r="C21" s="144"/>
      <c r="D21" s="144"/>
      <c r="E21" s="144"/>
      <c r="F21" s="144"/>
      <c r="G21" s="144"/>
      <c r="H21" s="140" t="s">
        <v>2</v>
      </c>
      <c r="I21" s="141">
        <f>SUM(I7+I11+I15+I19)</f>
        <v>0</v>
      </c>
      <c r="K21" s="113"/>
    </row>
    <row r="22" spans="1:11" ht="12.75" customHeight="1" x14ac:dyDescent="0.2">
      <c r="A22" s="145"/>
      <c r="B22" s="145"/>
      <c r="C22" s="145"/>
      <c r="D22" s="145"/>
      <c r="E22" s="145"/>
      <c r="F22" s="145"/>
      <c r="G22" s="145"/>
      <c r="H22" s="140"/>
      <c r="I22" s="142"/>
      <c r="K22" s="114"/>
    </row>
    <row r="23" spans="1:11" ht="13.5" customHeight="1" thickBot="1" x14ac:dyDescent="0.25">
      <c r="A23" s="27" t="s">
        <v>44</v>
      </c>
      <c r="B23" s="27"/>
      <c r="C23" s="27"/>
      <c r="D23" s="28"/>
      <c r="E23" s="161"/>
      <c r="F23" s="161"/>
      <c r="G23" s="161"/>
      <c r="H23" s="140"/>
      <c r="I23" s="143"/>
      <c r="K23" s="115"/>
    </row>
    <row r="24" spans="1:11" ht="20.100000000000001" customHeight="1" x14ac:dyDescent="0.2">
      <c r="A24" s="9"/>
    </row>
    <row r="25" spans="1:11" ht="56.25" customHeight="1" x14ac:dyDescent="0.2">
      <c r="A25" s="153" t="s">
        <v>42</v>
      </c>
      <c r="B25" s="154"/>
      <c r="C25" s="154"/>
      <c r="D25" s="154"/>
      <c r="E25" s="154"/>
      <c r="F25" s="154"/>
      <c r="G25" s="154"/>
      <c r="H25" s="154"/>
      <c r="I25" s="154"/>
      <c r="J25" s="154"/>
      <c r="K25" s="70" t="s">
        <v>49</v>
      </c>
    </row>
    <row r="26" spans="1:11" s="7" customFormat="1" ht="30" customHeight="1" x14ac:dyDescent="0.2">
      <c r="A26" s="12" t="s">
        <v>31</v>
      </c>
      <c r="B26" s="157">
        <f>B2</f>
        <v>0</v>
      </c>
      <c r="C26" s="157"/>
      <c r="D26" s="157"/>
      <c r="E26" s="157"/>
      <c r="F26" s="158"/>
      <c r="G26" s="146" t="s">
        <v>33</v>
      </c>
      <c r="H26" s="156"/>
      <c r="I26" s="2">
        <f>I2</f>
        <v>0</v>
      </c>
      <c r="J26" s="11" t="s">
        <v>30</v>
      </c>
      <c r="K26" s="3">
        <f>K2</f>
        <v>3</v>
      </c>
    </row>
    <row r="27" spans="1:11" s="7" customFormat="1" ht="24" customHeight="1" x14ac:dyDescent="0.2">
      <c r="A27" s="146" t="s">
        <v>32</v>
      </c>
      <c r="B27" s="147"/>
      <c r="C27" s="139">
        <f>C3</f>
        <v>0</v>
      </c>
      <c r="D27" s="139"/>
      <c r="E27" s="139"/>
      <c r="F27" s="139"/>
      <c r="G27" s="5" t="s">
        <v>39</v>
      </c>
      <c r="H27" s="150">
        <f>H3</f>
        <v>0</v>
      </c>
      <c r="I27" s="150"/>
      <c r="J27" s="14" t="s">
        <v>38</v>
      </c>
      <c r="K27" s="10">
        <f>K3</f>
        <v>0</v>
      </c>
    </row>
    <row r="28" spans="1:11" s="7" customFormat="1" ht="24" customHeight="1" thickBot="1" x14ac:dyDescent="0.25">
      <c r="A28" s="148" t="s">
        <v>34</v>
      </c>
      <c r="B28" s="149"/>
      <c r="C28" s="155">
        <f>C4</f>
        <v>0</v>
      </c>
      <c r="D28" s="155"/>
      <c r="E28" s="151">
        <f>E4</f>
        <v>0</v>
      </c>
      <c r="F28" s="151"/>
      <c r="G28" s="152"/>
      <c r="H28" s="26" t="str">
        <f>H4</f>
        <v>E-Mail:</v>
      </c>
      <c r="I28" s="125">
        <f>I4</f>
        <v>0</v>
      </c>
      <c r="J28" s="125"/>
      <c r="K28" s="126"/>
    </row>
    <row r="29" spans="1:11" s="8" customFormat="1" ht="14.85" customHeight="1" x14ac:dyDescent="0.2">
      <c r="A29" s="136">
        <v>1</v>
      </c>
      <c r="B29" s="16" t="s">
        <v>35</v>
      </c>
      <c r="C29" s="17"/>
      <c r="D29" s="30" t="str">
        <f>D5</f>
        <v xml:space="preserve"> </v>
      </c>
      <c r="E29" s="130" t="s">
        <v>37</v>
      </c>
      <c r="F29" s="131"/>
      <c r="G29" s="132"/>
      <c r="H29" s="19">
        <f>H5</f>
        <v>0</v>
      </c>
      <c r="I29" s="107" t="s">
        <v>40</v>
      </c>
      <c r="J29" s="19"/>
      <c r="K29" s="20" t="s">
        <v>1</v>
      </c>
    </row>
    <row r="30" spans="1:11" s="8" customFormat="1" ht="14.85" customHeight="1" x14ac:dyDescent="0.25">
      <c r="A30" s="137"/>
      <c r="B30" s="133" t="str">
        <f>B6</f>
        <v/>
      </c>
      <c r="C30" s="134"/>
      <c r="D30" s="135"/>
      <c r="E30" s="127" t="str">
        <f>E6</f>
        <v/>
      </c>
      <c r="F30" s="128"/>
      <c r="G30" s="129"/>
      <c r="H30" s="4">
        <f t="shared" ref="H30:H44" si="0">H6</f>
        <v>0</v>
      </c>
      <c r="I30" s="108"/>
      <c r="J30" s="4"/>
      <c r="K30" s="21" t="s">
        <v>41</v>
      </c>
    </row>
    <row r="31" spans="1:11" s="8" customFormat="1" ht="14.85" customHeight="1" x14ac:dyDescent="0.2">
      <c r="A31" s="137"/>
      <c r="B31" s="123" t="s">
        <v>36</v>
      </c>
      <c r="C31" s="117" t="str">
        <f>C7</f>
        <v/>
      </c>
      <c r="D31" s="119" t="str">
        <f>D7</f>
        <v>Elektronisch életronique</v>
      </c>
      <c r="E31" s="117">
        <f>E7</f>
        <v>6</v>
      </c>
      <c r="F31" s="117" t="s">
        <v>0</v>
      </c>
      <c r="G31" s="121">
        <f>G7</f>
        <v>6</v>
      </c>
      <c r="H31" s="4">
        <f t="shared" si="0"/>
        <v>0</v>
      </c>
      <c r="I31" s="116">
        <f>I7</f>
        <v>0</v>
      </c>
      <c r="J31" s="4"/>
      <c r="K31" s="111"/>
    </row>
    <row r="32" spans="1:11" s="8" customFormat="1" ht="14.85" customHeight="1" thickBot="1" x14ac:dyDescent="0.25">
      <c r="A32" s="138"/>
      <c r="B32" s="124"/>
      <c r="C32" s="118"/>
      <c r="D32" s="120"/>
      <c r="E32" s="118"/>
      <c r="F32" s="118"/>
      <c r="G32" s="122"/>
      <c r="H32" s="23">
        <f t="shared" si="0"/>
        <v>0</v>
      </c>
      <c r="I32" s="110"/>
      <c r="J32" s="23"/>
      <c r="K32" s="112"/>
    </row>
    <row r="33" spans="1:11" ht="14.85" customHeight="1" x14ac:dyDescent="0.2">
      <c r="A33" s="136">
        <v>2</v>
      </c>
      <c r="B33" s="16" t="s">
        <v>35</v>
      </c>
      <c r="C33" s="17"/>
      <c r="D33" s="30" t="str">
        <f>D9</f>
        <v xml:space="preserve"> </v>
      </c>
      <c r="E33" s="130" t="s">
        <v>37</v>
      </c>
      <c r="F33" s="131"/>
      <c r="G33" s="132"/>
      <c r="H33" s="19">
        <f t="shared" si="0"/>
        <v>0</v>
      </c>
      <c r="I33" s="107" t="s">
        <v>40</v>
      </c>
      <c r="J33" s="19"/>
      <c r="K33" s="20" t="s">
        <v>1</v>
      </c>
    </row>
    <row r="34" spans="1:11" ht="14.85" customHeight="1" x14ac:dyDescent="0.25">
      <c r="A34" s="137"/>
      <c r="B34" s="133" t="str">
        <f>B10</f>
        <v/>
      </c>
      <c r="C34" s="134"/>
      <c r="D34" s="135"/>
      <c r="E34" s="127" t="str">
        <f>E10</f>
        <v/>
      </c>
      <c r="F34" s="128"/>
      <c r="G34" s="129"/>
      <c r="H34" s="4">
        <f t="shared" si="0"/>
        <v>0</v>
      </c>
      <c r="I34" s="108"/>
      <c r="J34" s="4"/>
      <c r="K34" s="21" t="s">
        <v>41</v>
      </c>
    </row>
    <row r="35" spans="1:11" ht="14.85" customHeight="1" x14ac:dyDescent="0.2">
      <c r="A35" s="137"/>
      <c r="B35" s="123" t="s">
        <v>36</v>
      </c>
      <c r="C35" s="117" t="str">
        <f>C11</f>
        <v/>
      </c>
      <c r="D35" s="119" t="str">
        <f>D11</f>
        <v>Elektronisch életronique</v>
      </c>
      <c r="E35" s="117">
        <f>E11</f>
        <v>7</v>
      </c>
      <c r="F35" s="117" t="s">
        <v>0</v>
      </c>
      <c r="G35" s="121">
        <f>G11</f>
        <v>7</v>
      </c>
      <c r="H35" s="4">
        <f t="shared" si="0"/>
        <v>0</v>
      </c>
      <c r="I35" s="116">
        <f>I11</f>
        <v>0</v>
      </c>
      <c r="J35" s="4"/>
      <c r="K35" s="111"/>
    </row>
    <row r="36" spans="1:11" ht="14.85" customHeight="1" thickBot="1" x14ac:dyDescent="0.25">
      <c r="A36" s="138"/>
      <c r="B36" s="124"/>
      <c r="C36" s="118"/>
      <c r="D36" s="120"/>
      <c r="E36" s="118"/>
      <c r="F36" s="118"/>
      <c r="G36" s="122"/>
      <c r="H36" s="23">
        <f t="shared" si="0"/>
        <v>0</v>
      </c>
      <c r="I36" s="110"/>
      <c r="J36" s="23"/>
      <c r="K36" s="112"/>
    </row>
    <row r="37" spans="1:11" ht="14.85" customHeight="1" x14ac:dyDescent="0.2">
      <c r="A37" s="136">
        <v>3</v>
      </c>
      <c r="B37" s="16" t="s">
        <v>35</v>
      </c>
      <c r="C37" s="17"/>
      <c r="D37" s="30" t="str">
        <f>D13</f>
        <v xml:space="preserve"> </v>
      </c>
      <c r="E37" s="130" t="s">
        <v>37</v>
      </c>
      <c r="F37" s="131"/>
      <c r="G37" s="132"/>
      <c r="H37" s="19">
        <f t="shared" si="0"/>
        <v>0</v>
      </c>
      <c r="I37" s="107" t="s">
        <v>40</v>
      </c>
      <c r="J37" s="19"/>
      <c r="K37" s="20" t="s">
        <v>1</v>
      </c>
    </row>
    <row r="38" spans="1:11" ht="14.85" customHeight="1" x14ac:dyDescent="0.25">
      <c r="A38" s="137"/>
      <c r="B38" s="133" t="str">
        <f>B14</f>
        <v/>
      </c>
      <c r="C38" s="134"/>
      <c r="D38" s="135"/>
      <c r="E38" s="127" t="str">
        <f>E14</f>
        <v/>
      </c>
      <c r="F38" s="128"/>
      <c r="G38" s="129"/>
      <c r="H38" s="4">
        <f t="shared" si="0"/>
        <v>0</v>
      </c>
      <c r="I38" s="108"/>
      <c r="J38" s="4"/>
      <c r="K38" s="21" t="s">
        <v>41</v>
      </c>
    </row>
    <row r="39" spans="1:11" ht="14.85" customHeight="1" x14ac:dyDescent="0.2">
      <c r="A39" s="137"/>
      <c r="B39" s="123" t="s">
        <v>36</v>
      </c>
      <c r="C39" s="117" t="str">
        <f>C15</f>
        <v/>
      </c>
      <c r="D39" s="119" t="str">
        <f>D15</f>
        <v>Elektronisch életronique</v>
      </c>
      <c r="E39" s="117">
        <f>E15</f>
        <v>8</v>
      </c>
      <c r="F39" s="117" t="s">
        <v>0</v>
      </c>
      <c r="G39" s="121">
        <f>G15</f>
        <v>8</v>
      </c>
      <c r="H39" s="4">
        <f t="shared" si="0"/>
        <v>0</v>
      </c>
      <c r="I39" s="116">
        <f>I15</f>
        <v>0</v>
      </c>
      <c r="J39" s="4"/>
      <c r="K39" s="111"/>
    </row>
    <row r="40" spans="1:11" ht="14.85" customHeight="1" thickBot="1" x14ac:dyDescent="0.25">
      <c r="A40" s="138"/>
      <c r="B40" s="124"/>
      <c r="C40" s="118"/>
      <c r="D40" s="120"/>
      <c r="E40" s="118"/>
      <c r="F40" s="118"/>
      <c r="G40" s="122"/>
      <c r="H40" s="23">
        <f t="shared" si="0"/>
        <v>0</v>
      </c>
      <c r="I40" s="110"/>
      <c r="J40" s="23"/>
      <c r="K40" s="112"/>
    </row>
    <row r="41" spans="1:11" ht="14.85" customHeight="1" x14ac:dyDescent="0.2">
      <c r="A41" s="136"/>
      <c r="B41" s="16" t="s">
        <v>35</v>
      </c>
      <c r="C41" s="17"/>
      <c r="D41" s="30" t="str">
        <f>D17</f>
        <v xml:space="preserve"> </v>
      </c>
      <c r="E41" s="130" t="s">
        <v>37</v>
      </c>
      <c r="F41" s="131"/>
      <c r="G41" s="132"/>
      <c r="H41" s="19">
        <f t="shared" si="0"/>
        <v>0</v>
      </c>
      <c r="I41" s="107" t="s">
        <v>40</v>
      </c>
      <c r="J41" s="19"/>
      <c r="K41" s="20" t="s">
        <v>1</v>
      </c>
    </row>
    <row r="42" spans="1:11" ht="14.85" customHeight="1" x14ac:dyDescent="0.25">
      <c r="A42" s="137"/>
      <c r="B42" s="133">
        <f>B18</f>
        <v>0</v>
      </c>
      <c r="C42" s="134"/>
      <c r="D42" s="135"/>
      <c r="E42" s="127">
        <f>E18</f>
        <v>0</v>
      </c>
      <c r="F42" s="128"/>
      <c r="G42" s="129"/>
      <c r="H42" s="4">
        <f t="shared" si="0"/>
        <v>0</v>
      </c>
      <c r="I42" s="108"/>
      <c r="J42" s="4"/>
      <c r="K42" s="21" t="s">
        <v>41</v>
      </c>
    </row>
    <row r="43" spans="1:11" ht="14.85" customHeight="1" x14ac:dyDescent="0.2">
      <c r="A43" s="137"/>
      <c r="B43" s="123" t="s">
        <v>36</v>
      </c>
      <c r="C43" s="117">
        <f>C19</f>
        <v>0</v>
      </c>
      <c r="D43" s="119" t="str">
        <f>D19</f>
        <v>Elektronisch életronique</v>
      </c>
      <c r="E43" s="117"/>
      <c r="F43" s="117" t="s">
        <v>0</v>
      </c>
      <c r="G43" s="121"/>
      <c r="H43" s="4">
        <f t="shared" si="0"/>
        <v>0</v>
      </c>
      <c r="I43" s="116">
        <f>I19</f>
        <v>0</v>
      </c>
      <c r="J43" s="4"/>
      <c r="K43" s="111"/>
    </row>
    <row r="44" spans="1:11" ht="14.85" customHeight="1" thickBot="1" x14ac:dyDescent="0.25">
      <c r="A44" s="138"/>
      <c r="B44" s="124"/>
      <c r="C44" s="118"/>
      <c r="D44" s="120"/>
      <c r="E44" s="118"/>
      <c r="F44" s="118"/>
      <c r="G44" s="122"/>
      <c r="H44" s="23">
        <f t="shared" si="0"/>
        <v>0</v>
      </c>
      <c r="I44" s="110"/>
      <c r="J44" s="23"/>
      <c r="K44" s="112"/>
    </row>
    <row r="45" spans="1:11" s="29" customFormat="1" ht="15" customHeight="1" x14ac:dyDescent="0.2">
      <c r="A45" s="144" t="s">
        <v>43</v>
      </c>
      <c r="B45" s="144"/>
      <c r="C45" s="144"/>
      <c r="D45" s="144"/>
      <c r="E45" s="144"/>
      <c r="F45" s="144"/>
      <c r="G45" s="144"/>
      <c r="H45" s="140" t="s">
        <v>2</v>
      </c>
      <c r="I45" s="141">
        <f>I21</f>
        <v>0</v>
      </c>
      <c r="K45" s="113"/>
    </row>
    <row r="46" spans="1:11" ht="12.75" customHeight="1" x14ac:dyDescent="0.2">
      <c r="A46" s="145"/>
      <c r="B46" s="145"/>
      <c r="C46" s="145"/>
      <c r="D46" s="145"/>
      <c r="E46" s="145"/>
      <c r="F46" s="145"/>
      <c r="G46" s="145"/>
      <c r="H46" s="140"/>
      <c r="I46" s="142"/>
      <c r="K46" s="114"/>
    </row>
    <row r="47" spans="1:11" ht="13.5" customHeight="1" thickBot="1" x14ac:dyDescent="0.25">
      <c r="A47" s="27" t="s">
        <v>44</v>
      </c>
      <c r="B47" s="27"/>
      <c r="C47" s="27"/>
      <c r="D47" s="28"/>
      <c r="E47" s="31">
        <f>E23</f>
        <v>0</v>
      </c>
      <c r="F47" s="32"/>
      <c r="G47" s="32"/>
      <c r="H47" s="140"/>
      <c r="I47" s="143"/>
      <c r="K47" s="115"/>
    </row>
    <row r="48" spans="1:11" ht="56.25" customHeight="1" x14ac:dyDescent="0.2">
      <c r="A48" s="153" t="s">
        <v>42</v>
      </c>
      <c r="B48" s="154"/>
      <c r="C48" s="154"/>
      <c r="D48" s="154"/>
      <c r="E48" s="154"/>
      <c r="F48" s="154"/>
      <c r="G48" s="154"/>
      <c r="H48" s="154"/>
      <c r="I48" s="154"/>
      <c r="J48" s="154"/>
      <c r="K48" s="70" t="s">
        <v>49</v>
      </c>
    </row>
    <row r="49" spans="1:11" s="7" customFormat="1" ht="30" customHeight="1" x14ac:dyDescent="0.2">
      <c r="A49" s="12" t="s">
        <v>31</v>
      </c>
      <c r="B49" s="157">
        <f>B26</f>
        <v>0</v>
      </c>
      <c r="C49" s="157"/>
      <c r="D49" s="157"/>
      <c r="E49" s="157"/>
      <c r="F49" s="158"/>
      <c r="G49" s="146" t="s">
        <v>33</v>
      </c>
      <c r="H49" s="156"/>
      <c r="I49" s="2">
        <f>I26</f>
        <v>0</v>
      </c>
      <c r="J49" s="11" t="s">
        <v>30</v>
      </c>
      <c r="K49" s="3">
        <f>K26</f>
        <v>3</v>
      </c>
    </row>
    <row r="50" spans="1:11" s="7" customFormat="1" ht="24" customHeight="1" x14ac:dyDescent="0.2">
      <c r="A50" s="146" t="s">
        <v>32</v>
      </c>
      <c r="B50" s="147"/>
      <c r="C50" s="139">
        <f>C27</f>
        <v>0</v>
      </c>
      <c r="D50" s="139"/>
      <c r="E50" s="139"/>
      <c r="F50" s="139"/>
      <c r="G50" s="5" t="s">
        <v>39</v>
      </c>
      <c r="H50" s="150">
        <f>H27</f>
        <v>0</v>
      </c>
      <c r="I50" s="150"/>
      <c r="J50" s="14" t="s">
        <v>38</v>
      </c>
      <c r="K50" s="10">
        <f>K27</f>
        <v>0</v>
      </c>
    </row>
    <row r="51" spans="1:11" s="7" customFormat="1" ht="24" customHeight="1" thickBot="1" x14ac:dyDescent="0.25">
      <c r="A51" s="148" t="s">
        <v>34</v>
      </c>
      <c r="B51" s="149"/>
      <c r="C51" s="155">
        <f>C28</f>
        <v>0</v>
      </c>
      <c r="D51" s="155"/>
      <c r="E51" s="151">
        <f>E28</f>
        <v>0</v>
      </c>
      <c r="F51" s="151"/>
      <c r="G51" s="152"/>
      <c r="H51" s="26" t="str">
        <f>H28</f>
        <v>E-Mail:</v>
      </c>
      <c r="I51" s="125">
        <f>I28</f>
        <v>0</v>
      </c>
      <c r="J51" s="125"/>
      <c r="K51" s="126"/>
    </row>
    <row r="52" spans="1:11" s="8" customFormat="1" ht="14.85" customHeight="1" x14ac:dyDescent="0.2">
      <c r="A52" s="136">
        <v>1</v>
      </c>
      <c r="B52" s="16" t="s">
        <v>35</v>
      </c>
      <c r="C52" s="17"/>
      <c r="D52" s="30" t="str">
        <f>D29</f>
        <v xml:space="preserve"> </v>
      </c>
      <c r="E52" s="130" t="s">
        <v>37</v>
      </c>
      <c r="F52" s="131"/>
      <c r="G52" s="132"/>
      <c r="H52" s="19">
        <f>H29</f>
        <v>0</v>
      </c>
      <c r="I52" s="107" t="s">
        <v>40</v>
      </c>
      <c r="J52" s="19"/>
      <c r="K52" s="20" t="s">
        <v>1</v>
      </c>
    </row>
    <row r="53" spans="1:11" s="8" customFormat="1" ht="14.85" customHeight="1" x14ac:dyDescent="0.25">
      <c r="A53" s="137"/>
      <c r="B53" s="133" t="str">
        <f>B30</f>
        <v/>
      </c>
      <c r="C53" s="134"/>
      <c r="D53" s="135"/>
      <c r="E53" s="127" t="str">
        <f>E30</f>
        <v/>
      </c>
      <c r="F53" s="128"/>
      <c r="G53" s="129"/>
      <c r="H53" s="4">
        <f t="shared" ref="H53:H67" si="1">H30</f>
        <v>0</v>
      </c>
      <c r="I53" s="108"/>
      <c r="J53" s="4"/>
      <c r="K53" s="21" t="s">
        <v>41</v>
      </c>
    </row>
    <row r="54" spans="1:11" s="8" customFormat="1" ht="14.85" customHeight="1" x14ac:dyDescent="0.2">
      <c r="A54" s="137"/>
      <c r="B54" s="123" t="s">
        <v>36</v>
      </c>
      <c r="C54" s="117" t="str">
        <f>C31</f>
        <v/>
      </c>
      <c r="D54" s="119" t="str">
        <f>D31</f>
        <v>Elektronisch életronique</v>
      </c>
      <c r="E54" s="117">
        <f>E31</f>
        <v>6</v>
      </c>
      <c r="F54" s="117" t="s">
        <v>0</v>
      </c>
      <c r="G54" s="121">
        <f>G31</f>
        <v>6</v>
      </c>
      <c r="H54" s="4">
        <f t="shared" si="1"/>
        <v>0</v>
      </c>
      <c r="I54" s="116">
        <f>I31</f>
        <v>0</v>
      </c>
      <c r="J54" s="4"/>
      <c r="K54" s="111"/>
    </row>
    <row r="55" spans="1:11" s="8" customFormat="1" ht="14.85" customHeight="1" thickBot="1" x14ac:dyDescent="0.25">
      <c r="A55" s="138"/>
      <c r="B55" s="124"/>
      <c r="C55" s="118"/>
      <c r="D55" s="120"/>
      <c r="E55" s="118"/>
      <c r="F55" s="118"/>
      <c r="G55" s="122"/>
      <c r="H55" s="23">
        <f t="shared" si="1"/>
        <v>0</v>
      </c>
      <c r="I55" s="110"/>
      <c r="J55" s="23"/>
      <c r="K55" s="112"/>
    </row>
    <row r="56" spans="1:11" ht="14.85" customHeight="1" x14ac:dyDescent="0.2">
      <c r="A56" s="136">
        <v>2</v>
      </c>
      <c r="B56" s="16" t="s">
        <v>35</v>
      </c>
      <c r="C56" s="17"/>
      <c r="D56" s="30" t="str">
        <f>D33</f>
        <v xml:space="preserve"> </v>
      </c>
      <c r="E56" s="130" t="s">
        <v>37</v>
      </c>
      <c r="F56" s="131"/>
      <c r="G56" s="132"/>
      <c r="H56" s="19">
        <f t="shared" si="1"/>
        <v>0</v>
      </c>
      <c r="I56" s="107" t="s">
        <v>40</v>
      </c>
      <c r="J56" s="19"/>
      <c r="K56" s="20" t="s">
        <v>1</v>
      </c>
    </row>
    <row r="57" spans="1:11" ht="14.85" customHeight="1" x14ac:dyDescent="0.25">
      <c r="A57" s="137"/>
      <c r="B57" s="133" t="str">
        <f>B34</f>
        <v/>
      </c>
      <c r="C57" s="134"/>
      <c r="D57" s="135"/>
      <c r="E57" s="127" t="str">
        <f>E34</f>
        <v/>
      </c>
      <c r="F57" s="128"/>
      <c r="G57" s="129"/>
      <c r="H57" s="4">
        <f t="shared" si="1"/>
        <v>0</v>
      </c>
      <c r="I57" s="108"/>
      <c r="J57" s="4"/>
      <c r="K57" s="21" t="s">
        <v>41</v>
      </c>
    </row>
    <row r="58" spans="1:11" ht="14.85" customHeight="1" x14ac:dyDescent="0.2">
      <c r="A58" s="137"/>
      <c r="B58" s="123" t="s">
        <v>36</v>
      </c>
      <c r="C58" s="117" t="str">
        <f>C35</f>
        <v/>
      </c>
      <c r="D58" s="119" t="str">
        <f>D35</f>
        <v>Elektronisch életronique</v>
      </c>
      <c r="E58" s="117">
        <f>E35</f>
        <v>7</v>
      </c>
      <c r="F58" s="117" t="s">
        <v>0</v>
      </c>
      <c r="G58" s="121">
        <f>G35</f>
        <v>7</v>
      </c>
      <c r="H58" s="4">
        <f t="shared" si="1"/>
        <v>0</v>
      </c>
      <c r="I58" s="116">
        <f>I35</f>
        <v>0</v>
      </c>
      <c r="J58" s="4"/>
      <c r="K58" s="111"/>
    </row>
    <row r="59" spans="1:11" ht="14.85" customHeight="1" thickBot="1" x14ac:dyDescent="0.25">
      <c r="A59" s="138"/>
      <c r="B59" s="124"/>
      <c r="C59" s="118"/>
      <c r="D59" s="120"/>
      <c r="E59" s="118"/>
      <c r="F59" s="118"/>
      <c r="G59" s="122"/>
      <c r="H59" s="23">
        <f t="shared" si="1"/>
        <v>0</v>
      </c>
      <c r="I59" s="110"/>
      <c r="J59" s="23"/>
      <c r="K59" s="112"/>
    </row>
    <row r="60" spans="1:11" ht="14.85" customHeight="1" x14ac:dyDescent="0.2">
      <c r="A60" s="136">
        <v>3</v>
      </c>
      <c r="B60" s="16" t="s">
        <v>35</v>
      </c>
      <c r="C60" s="17"/>
      <c r="D60" s="30" t="str">
        <f>D37</f>
        <v xml:space="preserve"> </v>
      </c>
      <c r="E60" s="130" t="s">
        <v>37</v>
      </c>
      <c r="F60" s="131"/>
      <c r="G60" s="132"/>
      <c r="H60" s="19">
        <f t="shared" si="1"/>
        <v>0</v>
      </c>
      <c r="I60" s="107" t="s">
        <v>40</v>
      </c>
      <c r="J60" s="19"/>
      <c r="K60" s="20" t="s">
        <v>1</v>
      </c>
    </row>
    <row r="61" spans="1:11" ht="14.85" customHeight="1" x14ac:dyDescent="0.25">
      <c r="A61" s="137"/>
      <c r="B61" s="133" t="str">
        <f>B38</f>
        <v/>
      </c>
      <c r="C61" s="134"/>
      <c r="D61" s="135"/>
      <c r="E61" s="127" t="str">
        <f>E38</f>
        <v/>
      </c>
      <c r="F61" s="128"/>
      <c r="G61" s="129"/>
      <c r="H61" s="4">
        <f t="shared" si="1"/>
        <v>0</v>
      </c>
      <c r="I61" s="108"/>
      <c r="J61" s="4"/>
      <c r="K61" s="21" t="s">
        <v>41</v>
      </c>
    </row>
    <row r="62" spans="1:11" ht="14.85" customHeight="1" x14ac:dyDescent="0.2">
      <c r="A62" s="137"/>
      <c r="B62" s="123" t="s">
        <v>36</v>
      </c>
      <c r="C62" s="117" t="str">
        <f>C39</f>
        <v/>
      </c>
      <c r="D62" s="119" t="str">
        <f>D39</f>
        <v>Elektronisch életronique</v>
      </c>
      <c r="E62" s="117">
        <f>E39</f>
        <v>8</v>
      </c>
      <c r="F62" s="117" t="s">
        <v>0</v>
      </c>
      <c r="G62" s="121">
        <f>G39</f>
        <v>8</v>
      </c>
      <c r="H62" s="4">
        <f t="shared" si="1"/>
        <v>0</v>
      </c>
      <c r="I62" s="116">
        <f>I39</f>
        <v>0</v>
      </c>
      <c r="J62" s="4"/>
      <c r="K62" s="111"/>
    </row>
    <row r="63" spans="1:11" ht="14.85" customHeight="1" thickBot="1" x14ac:dyDescent="0.25">
      <c r="A63" s="138"/>
      <c r="B63" s="124"/>
      <c r="C63" s="118"/>
      <c r="D63" s="120"/>
      <c r="E63" s="118"/>
      <c r="F63" s="118"/>
      <c r="G63" s="122"/>
      <c r="H63" s="23">
        <f t="shared" si="1"/>
        <v>0</v>
      </c>
      <c r="I63" s="110"/>
      <c r="J63" s="23"/>
      <c r="K63" s="112"/>
    </row>
    <row r="64" spans="1:11" ht="14.85" customHeight="1" x14ac:dyDescent="0.2">
      <c r="A64" s="136"/>
      <c r="B64" s="16" t="s">
        <v>35</v>
      </c>
      <c r="C64" s="17"/>
      <c r="D64" s="30" t="str">
        <f>D41</f>
        <v xml:space="preserve"> </v>
      </c>
      <c r="E64" s="130" t="s">
        <v>37</v>
      </c>
      <c r="F64" s="131"/>
      <c r="G64" s="132"/>
      <c r="H64" s="19">
        <f t="shared" si="1"/>
        <v>0</v>
      </c>
      <c r="I64" s="107" t="s">
        <v>40</v>
      </c>
      <c r="J64" s="19"/>
      <c r="K64" s="20" t="s">
        <v>1</v>
      </c>
    </row>
    <row r="65" spans="1:11" ht="14.85" customHeight="1" x14ac:dyDescent="0.25">
      <c r="A65" s="137"/>
      <c r="B65" s="133">
        <f>B42</f>
        <v>0</v>
      </c>
      <c r="C65" s="134"/>
      <c r="D65" s="135"/>
      <c r="E65" s="127">
        <f>E42</f>
        <v>0</v>
      </c>
      <c r="F65" s="128"/>
      <c r="G65" s="129"/>
      <c r="H65" s="4">
        <f t="shared" si="1"/>
        <v>0</v>
      </c>
      <c r="I65" s="108"/>
      <c r="J65" s="4"/>
      <c r="K65" s="21" t="s">
        <v>41</v>
      </c>
    </row>
    <row r="66" spans="1:11" ht="14.85" customHeight="1" x14ac:dyDescent="0.2">
      <c r="A66" s="137"/>
      <c r="B66" s="123" t="s">
        <v>36</v>
      </c>
      <c r="C66" s="117">
        <f>C43</f>
        <v>0</v>
      </c>
      <c r="D66" s="119" t="str">
        <f>D43</f>
        <v>Elektronisch életronique</v>
      </c>
      <c r="E66" s="117"/>
      <c r="F66" s="117" t="s">
        <v>0</v>
      </c>
      <c r="G66" s="121"/>
      <c r="H66" s="4">
        <f t="shared" si="1"/>
        <v>0</v>
      </c>
      <c r="I66" s="116">
        <f>I43</f>
        <v>0</v>
      </c>
      <c r="J66" s="4"/>
      <c r="K66" s="111"/>
    </row>
    <row r="67" spans="1:11" ht="14.85" customHeight="1" thickBot="1" x14ac:dyDescent="0.25">
      <c r="A67" s="138"/>
      <c r="B67" s="124"/>
      <c r="C67" s="118"/>
      <c r="D67" s="120"/>
      <c r="E67" s="118"/>
      <c r="F67" s="118"/>
      <c r="G67" s="122"/>
      <c r="H67" s="23">
        <f t="shared" si="1"/>
        <v>0</v>
      </c>
      <c r="I67" s="110"/>
      <c r="J67" s="23"/>
      <c r="K67" s="112"/>
    </row>
    <row r="68" spans="1:11" s="29" customFormat="1" ht="15" customHeight="1" x14ac:dyDescent="0.2">
      <c r="A68" s="144" t="s">
        <v>43</v>
      </c>
      <c r="B68" s="144"/>
      <c r="C68" s="144"/>
      <c r="D68" s="144"/>
      <c r="E68" s="144"/>
      <c r="F68" s="144"/>
      <c r="G68" s="144"/>
      <c r="H68" s="140" t="s">
        <v>2</v>
      </c>
      <c r="I68" s="141">
        <f>I45</f>
        <v>0</v>
      </c>
      <c r="K68" s="113"/>
    </row>
    <row r="69" spans="1:11" ht="12.75" customHeight="1" x14ac:dyDescent="0.2">
      <c r="A69" s="145"/>
      <c r="B69" s="145"/>
      <c r="C69" s="145"/>
      <c r="D69" s="145"/>
      <c r="E69" s="145"/>
      <c r="F69" s="145"/>
      <c r="G69" s="145"/>
      <c r="H69" s="140"/>
      <c r="I69" s="142"/>
      <c r="K69" s="114"/>
    </row>
    <row r="70" spans="1:11" ht="13.5" customHeight="1" thickBot="1" x14ac:dyDescent="0.25">
      <c r="A70" s="27" t="s">
        <v>44</v>
      </c>
      <c r="B70" s="27"/>
      <c r="C70" s="27"/>
      <c r="D70" s="28"/>
      <c r="E70" s="31">
        <f>E47</f>
        <v>0</v>
      </c>
      <c r="F70" s="32"/>
      <c r="G70" s="32"/>
      <c r="H70" s="140"/>
      <c r="I70" s="143"/>
      <c r="K70" s="115"/>
    </row>
  </sheetData>
  <sheetProtection algorithmName="SHA-512" hashValue="Oob5XkAidbmzWNUCLJoEVHJQ5Cmfv+Nj07W6vaxbdBDlyc1CEVW+C9/SwL0cl5ywXF/2fblBoSFf6+wOEcuRIA==" saltValue="evxKzZC+noOehNO4Pvwssg==" spinCount="100000" sheet="1" objects="1" scenarios="1" selectLockedCells="1"/>
  <mergeCells count="198">
    <mergeCell ref="A4:B4"/>
    <mergeCell ref="C4:D4"/>
    <mergeCell ref="E4:G4"/>
    <mergeCell ref="I4:K4"/>
    <mergeCell ref="B2:F2"/>
    <mergeCell ref="G2:H2"/>
    <mergeCell ref="A3:B3"/>
    <mergeCell ref="C3:F3"/>
    <mergeCell ref="H3:I3"/>
    <mergeCell ref="A9:A12"/>
    <mergeCell ref="E9:G9"/>
    <mergeCell ref="I9:I10"/>
    <mergeCell ref="B10:D10"/>
    <mergeCell ref="E10:G10"/>
    <mergeCell ref="B11:B12"/>
    <mergeCell ref="C11:C12"/>
    <mergeCell ref="I11:I12"/>
    <mergeCell ref="A5:A8"/>
    <mergeCell ref="E5:G5"/>
    <mergeCell ref="I5:I6"/>
    <mergeCell ref="B6:D6"/>
    <mergeCell ref="E6:G6"/>
    <mergeCell ref="B7:B8"/>
    <mergeCell ref="C7:C8"/>
    <mergeCell ref="D7:D8"/>
    <mergeCell ref="E7:E8"/>
    <mergeCell ref="F7:F8"/>
    <mergeCell ref="K19:K20"/>
    <mergeCell ref="D19:D20"/>
    <mergeCell ref="E19:E20"/>
    <mergeCell ref="F19:F20"/>
    <mergeCell ref="K11:K12"/>
    <mergeCell ref="G7:G8"/>
    <mergeCell ref="I7:I8"/>
    <mergeCell ref="K7:K8"/>
    <mergeCell ref="D11:D12"/>
    <mergeCell ref="E11:E12"/>
    <mergeCell ref="F11:F12"/>
    <mergeCell ref="G11:G12"/>
    <mergeCell ref="K21:K23"/>
    <mergeCell ref="E23:G23"/>
    <mergeCell ref="A28:B28"/>
    <mergeCell ref="C28:D28"/>
    <mergeCell ref="E28:G28"/>
    <mergeCell ref="I28:K28"/>
    <mergeCell ref="B26:F26"/>
    <mergeCell ref="A25:J25"/>
    <mergeCell ref="G15:G16"/>
    <mergeCell ref="I15:I16"/>
    <mergeCell ref="K15:K16"/>
    <mergeCell ref="E17:G17"/>
    <mergeCell ref="I17:I18"/>
    <mergeCell ref="E18:G18"/>
    <mergeCell ref="A13:A16"/>
    <mergeCell ref="E13:G13"/>
    <mergeCell ref="I13:I14"/>
    <mergeCell ref="B14:D14"/>
    <mergeCell ref="E14:G14"/>
    <mergeCell ref="B15:B16"/>
    <mergeCell ref="C15:C16"/>
    <mergeCell ref="D15:D16"/>
    <mergeCell ref="E15:E16"/>
    <mergeCell ref="F15:F16"/>
    <mergeCell ref="G19:G20"/>
    <mergeCell ref="I19:I20"/>
    <mergeCell ref="A33:A36"/>
    <mergeCell ref="E33:G33"/>
    <mergeCell ref="G26:H26"/>
    <mergeCell ref="A27:B27"/>
    <mergeCell ref="C27:F27"/>
    <mergeCell ref="H27:I27"/>
    <mergeCell ref="A29:A32"/>
    <mergeCell ref="E29:G29"/>
    <mergeCell ref="I29:I30"/>
    <mergeCell ref="B30:D30"/>
    <mergeCell ref="E30:G30"/>
    <mergeCell ref="B31:B32"/>
    <mergeCell ref="A21:G22"/>
    <mergeCell ref="H21:H23"/>
    <mergeCell ref="I21:I23"/>
    <mergeCell ref="A17:A20"/>
    <mergeCell ref="B18:D18"/>
    <mergeCell ref="B19:B20"/>
    <mergeCell ref="C19:C20"/>
    <mergeCell ref="K35:K36"/>
    <mergeCell ref="G31:G32"/>
    <mergeCell ref="I31:I32"/>
    <mergeCell ref="K31:K32"/>
    <mergeCell ref="D35:D36"/>
    <mergeCell ref="E35:E36"/>
    <mergeCell ref="F35:F36"/>
    <mergeCell ref="G35:G36"/>
    <mergeCell ref="I33:I34"/>
    <mergeCell ref="B34:D34"/>
    <mergeCell ref="E34:G34"/>
    <mergeCell ref="B35:B36"/>
    <mergeCell ref="C35:C36"/>
    <mergeCell ref="I35:I36"/>
    <mergeCell ref="C31:C32"/>
    <mergeCell ref="D31:D32"/>
    <mergeCell ref="E31:E32"/>
    <mergeCell ref="F31:F32"/>
    <mergeCell ref="A37:A40"/>
    <mergeCell ref="E37:G37"/>
    <mergeCell ref="K43:K44"/>
    <mergeCell ref="G39:G40"/>
    <mergeCell ref="I39:I40"/>
    <mergeCell ref="K39:K40"/>
    <mergeCell ref="E41:G41"/>
    <mergeCell ref="I41:I42"/>
    <mergeCell ref="I37:I38"/>
    <mergeCell ref="B38:D38"/>
    <mergeCell ref="E38:G38"/>
    <mergeCell ref="B39:B40"/>
    <mergeCell ref="C39:C40"/>
    <mergeCell ref="D39:D40"/>
    <mergeCell ref="E39:E40"/>
    <mergeCell ref="F39:F40"/>
    <mergeCell ref="E42:G42"/>
    <mergeCell ref="D43:D44"/>
    <mergeCell ref="E43:E44"/>
    <mergeCell ref="B43:B44"/>
    <mergeCell ref="C43:C44"/>
    <mergeCell ref="B42:D42"/>
    <mergeCell ref="A45:G46"/>
    <mergeCell ref="H45:H47"/>
    <mergeCell ref="I45:I47"/>
    <mergeCell ref="F43:F44"/>
    <mergeCell ref="G43:G44"/>
    <mergeCell ref="I43:I44"/>
    <mergeCell ref="A41:A44"/>
    <mergeCell ref="K45:K47"/>
    <mergeCell ref="A56:A59"/>
    <mergeCell ref="E56:G56"/>
    <mergeCell ref="A51:B51"/>
    <mergeCell ref="C51:D51"/>
    <mergeCell ref="E51:G51"/>
    <mergeCell ref="I51:K51"/>
    <mergeCell ref="A52:A55"/>
    <mergeCell ref="E52:G52"/>
    <mergeCell ref="I52:I53"/>
    <mergeCell ref="B53:D53"/>
    <mergeCell ref="E53:G53"/>
    <mergeCell ref="B54:B55"/>
    <mergeCell ref="A50:B50"/>
    <mergeCell ref="C50:F50"/>
    <mergeCell ref="H50:I50"/>
    <mergeCell ref="A48:J48"/>
    <mergeCell ref="B49:F49"/>
    <mergeCell ref="G49:H49"/>
    <mergeCell ref="E61:G61"/>
    <mergeCell ref="B62:B63"/>
    <mergeCell ref="C62:C63"/>
    <mergeCell ref="D62:D63"/>
    <mergeCell ref="E62:E63"/>
    <mergeCell ref="F62:F63"/>
    <mergeCell ref="K58:K59"/>
    <mergeCell ref="G54:G55"/>
    <mergeCell ref="I54:I55"/>
    <mergeCell ref="K54:K55"/>
    <mergeCell ref="D58:D59"/>
    <mergeCell ref="E58:E59"/>
    <mergeCell ref="F58:F59"/>
    <mergeCell ref="G58:G59"/>
    <mergeCell ref="I56:I57"/>
    <mergeCell ref="B57:D57"/>
    <mergeCell ref="E57:G57"/>
    <mergeCell ref="B58:B59"/>
    <mergeCell ref="C58:C59"/>
    <mergeCell ref="I58:I59"/>
    <mergeCell ref="C54:C55"/>
    <mergeCell ref="D54:D55"/>
    <mergeCell ref="E54:E55"/>
    <mergeCell ref="F54:F55"/>
    <mergeCell ref="A68:G69"/>
    <mergeCell ref="H68:H70"/>
    <mergeCell ref="I68:I70"/>
    <mergeCell ref="K68:K70"/>
    <mergeCell ref="K66:K67"/>
    <mergeCell ref="G62:G63"/>
    <mergeCell ref="I62:I63"/>
    <mergeCell ref="K62:K63"/>
    <mergeCell ref="D66:D67"/>
    <mergeCell ref="E66:E67"/>
    <mergeCell ref="F66:F67"/>
    <mergeCell ref="G66:G67"/>
    <mergeCell ref="A64:A67"/>
    <mergeCell ref="E64:G64"/>
    <mergeCell ref="I64:I65"/>
    <mergeCell ref="B65:D65"/>
    <mergeCell ref="E65:G65"/>
    <mergeCell ref="B66:B67"/>
    <mergeCell ref="C66:C67"/>
    <mergeCell ref="I66:I67"/>
    <mergeCell ref="A60:A63"/>
    <mergeCell ref="E60:G60"/>
    <mergeCell ref="I60:I61"/>
    <mergeCell ref="B61:D61"/>
  </mergeCells>
  <phoneticPr fontId="0" type="noConversion"/>
  <conditionalFormatting sqref="D5 D9 D13 D17 D29 D33 D37 D41 D52 D56 D60 D64">
    <cfRule type="cellIs" dxfId="20" priority="3" stopIfTrue="1" operator="equal">
      <formula>0</formula>
    </cfRule>
  </conditionalFormatting>
  <conditionalFormatting sqref="E7:E8 G7:G8 E11:E12 G11:G12 E15:E16 G15:G16 E31:E32 G31:G32 E35:E36 G35:G36 E39:E40 G39:G40 E54:E55 G54:G55 E58:E59 G58:G59 E62:E63 G62:G63">
    <cfRule type="cellIs" dxfId="19" priority="66" stopIfTrue="1" operator="between">
      <formula>6</formula>
      <formula>71</formula>
    </cfRule>
  </conditionalFormatting>
  <conditionalFormatting sqref="E19:E20 G19:G20 E43:E44 G43:G44 E66:E67 G66:G67">
    <cfRule type="cellIs" dxfId="18" priority="1" stopIfTrue="1" operator="between">
      <formula>64</formula>
      <formula>95</formula>
    </cfRule>
    <cfRule type="cellIs" dxfId="17" priority="2" stopIfTrue="1" operator="between">
      <formula>6</formula>
      <formula>11</formula>
    </cfRule>
  </conditionalFormatting>
  <conditionalFormatting sqref="E19:E20 G19:G20">
    <cfRule type="cellIs" dxfId="16" priority="36" stopIfTrue="1" operator="equal">
      <formula>3</formula>
    </cfRule>
  </conditionalFormatting>
  <conditionalFormatting sqref="E19:E20">
    <cfRule type="cellIs" dxfId="15" priority="12" stopIfTrue="1" operator="equal">
      <formula>24</formula>
    </cfRule>
  </conditionalFormatting>
  <conditionalFormatting sqref="E43:E44 E66:E67">
    <cfRule type="cellIs" dxfId="14" priority="4" stopIfTrue="1" operator="equal">
      <formula>24</formula>
    </cfRule>
  </conditionalFormatting>
  <conditionalFormatting sqref="E47">
    <cfRule type="cellIs" dxfId="13" priority="20" stopIfTrue="1" operator="equal">
      <formula>0</formula>
    </cfRule>
  </conditionalFormatting>
  <conditionalFormatting sqref="E70">
    <cfRule type="cellIs" dxfId="12" priority="18" stopIfTrue="1" operator="equal">
      <formula>0</formula>
    </cfRule>
  </conditionalFormatting>
  <conditionalFormatting sqref="G19:G20">
    <cfRule type="cellIs" dxfId="11" priority="11" stopIfTrue="1" operator="equal">
      <formula>31</formula>
    </cfRule>
  </conditionalFormatting>
  <conditionalFormatting sqref="G43:G44 E43:E44">
    <cfRule type="cellIs" dxfId="10" priority="29" stopIfTrue="1" operator="equal">
      <formula>3</formula>
    </cfRule>
  </conditionalFormatting>
  <conditionalFormatting sqref="G43:G44 G66:G67">
    <cfRule type="cellIs" dxfId="9" priority="5" stopIfTrue="1" operator="equal">
      <formula>31</formula>
    </cfRule>
  </conditionalFormatting>
  <conditionalFormatting sqref="G66:G67 E66:E67">
    <cfRule type="cellIs" dxfId="8" priority="23" stopIfTrue="1" operator="equal">
      <formula>3</formula>
    </cfRule>
  </conditionalFormatting>
  <conditionalFormatting sqref="H5:H16">
    <cfRule type="cellIs" dxfId="7" priority="41" stopIfTrue="1" operator="lessThanOrEqual">
      <formula>0</formula>
    </cfRule>
  </conditionalFormatting>
  <conditionalFormatting sqref="H52:H67 I54 I58 I62 I66 I68:I70 B49:F49 I49 K49 C50:F50 H50 C51:G51 I51 B53:G53 C54:C55 B57:G57 C58:C59 B61:G61 C62:C63 B65:G65 C66:C67">
    <cfRule type="cellIs" dxfId="6" priority="27" operator="equal">
      <formula>0</formula>
    </cfRule>
  </conditionalFormatting>
  <conditionalFormatting sqref="H3:I3 K3 I4:K4">
    <cfRule type="cellIs" dxfId="5" priority="40" stopIfTrue="1" operator="equal">
      <formula>0</formula>
    </cfRule>
  </conditionalFormatting>
  <conditionalFormatting sqref="I7 I11 I15 I19 H29:H44 I31 I35 I39 I43 I45:I47 B2:F2 I2 C3:F3 J3 C4:G4 B6:G6 C7:C8 B10:G10 C11:C12 B14:G14 C15:C16 B18:G18 C19:C20 B26:F26 I26 K26 C27:F27 H27 C28:G28 I28 B30:G30 C31:C32 B34:G34 C35:C36 B38:G38 C39:C40 B42:G42 C43:C44">
    <cfRule type="cellIs" dxfId="4" priority="42" operator="equal">
      <formula>0</formula>
    </cfRule>
  </conditionalFormatting>
  <conditionalFormatting sqref="I7:I8 I11:I12 I15:I16 I19:I23 H29:H44 I31:I32 I35:I36 I39:I40 I43:I47 H52:H67 I54:I55 I58:I59 I62:I63 I66:I70">
    <cfRule type="cellIs" dxfId="3" priority="21" stopIfTrue="1" operator="equal">
      <formula>0</formula>
    </cfRule>
  </conditionalFormatting>
  <conditionalFormatting sqref="J27">
    <cfRule type="cellIs" dxfId="2" priority="28" operator="equal">
      <formula>0</formula>
    </cfRule>
  </conditionalFormatting>
  <conditionalFormatting sqref="J50">
    <cfRule type="cellIs" dxfId="1" priority="22" operator="equal">
      <formula>0</formula>
    </cfRule>
  </conditionalFormatting>
  <conditionalFormatting sqref="K27 K50">
    <cfRule type="cellIs" dxfId="0" priority="19" stopIfTrue="1" operator="equal">
      <formula>0</formula>
    </cfRule>
  </conditionalFormatting>
  <printOptions horizontalCentered="1"/>
  <pageMargins left="7.874015748031496E-2" right="7.874015748031496E-2" top="3.937007874015748E-2" bottom="7.874015748031496E-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7F1C-28DF-4E5B-9C12-7BC44DA8A293}">
  <dimension ref="A3:D268"/>
  <sheetViews>
    <sheetView showGridLines="0" workbookViewId="0"/>
  </sheetViews>
  <sheetFormatPr baseColWidth="10" defaultColWidth="11.5703125" defaultRowHeight="15" x14ac:dyDescent="0.25"/>
  <cols>
    <col min="1" max="1" width="20.42578125" style="71" customWidth="1"/>
    <col min="2" max="2" width="45.140625" style="71" customWidth="1"/>
    <col min="3" max="16384" width="11.5703125" style="71"/>
  </cols>
  <sheetData>
    <row r="3" spans="1:4" x14ac:dyDescent="0.25">
      <c r="A3" s="71" t="s">
        <v>59</v>
      </c>
      <c r="C3" s="71" t="s">
        <v>60</v>
      </c>
    </row>
    <row r="4" spans="1:4" x14ac:dyDescent="0.25">
      <c r="A4" s="71" t="s">
        <v>61</v>
      </c>
      <c r="B4" s="71" t="s">
        <v>62</v>
      </c>
      <c r="C4" s="71" t="s">
        <v>63</v>
      </c>
      <c r="D4" s="71" t="s">
        <v>64</v>
      </c>
    </row>
    <row r="5" spans="1:4" x14ac:dyDescent="0.25">
      <c r="A5" s="72" t="s">
        <v>57</v>
      </c>
      <c r="B5" s="72" t="s">
        <v>65</v>
      </c>
      <c r="C5" s="72">
        <v>32</v>
      </c>
      <c r="D5" s="72">
        <v>32</v>
      </c>
    </row>
    <row r="6" spans="1:4" x14ac:dyDescent="0.25">
      <c r="A6" s="72" t="s">
        <v>66</v>
      </c>
      <c r="B6" s="72" t="s">
        <v>67</v>
      </c>
      <c r="C6" s="72">
        <v>9</v>
      </c>
      <c r="D6" s="72">
        <v>9</v>
      </c>
    </row>
    <row r="7" spans="1:4" x14ac:dyDescent="0.25">
      <c r="A7" s="72" t="s">
        <v>68</v>
      </c>
      <c r="B7" s="72" t="s">
        <v>69</v>
      </c>
      <c r="C7" s="72">
        <v>8</v>
      </c>
      <c r="D7" s="72">
        <v>8</v>
      </c>
    </row>
    <row r="8" spans="1:4" x14ac:dyDescent="0.25">
      <c r="A8" s="72" t="s">
        <v>70</v>
      </c>
      <c r="B8" s="72" t="s">
        <v>71</v>
      </c>
      <c r="C8" s="72">
        <v>11</v>
      </c>
      <c r="D8" s="72">
        <v>11</v>
      </c>
    </row>
    <row r="9" spans="1:4" x14ac:dyDescent="0.25">
      <c r="A9" s="72" t="s">
        <v>72</v>
      </c>
      <c r="B9" s="72" t="s">
        <v>73</v>
      </c>
      <c r="C9" s="72">
        <v>11</v>
      </c>
      <c r="D9" s="72">
        <v>11</v>
      </c>
    </row>
    <row r="10" spans="1:4" x14ac:dyDescent="0.25">
      <c r="A10" s="72" t="s">
        <v>74</v>
      </c>
      <c r="B10" s="72" t="s">
        <v>75</v>
      </c>
      <c r="C10" s="72">
        <v>1</v>
      </c>
      <c r="D10" s="72">
        <v>1</v>
      </c>
    </row>
    <row r="11" spans="1:4" x14ac:dyDescent="0.25">
      <c r="A11" s="72" t="s">
        <v>76</v>
      </c>
      <c r="B11" s="72" t="s">
        <v>77</v>
      </c>
      <c r="C11" s="72">
        <v>31</v>
      </c>
      <c r="D11" s="72">
        <v>31</v>
      </c>
    </row>
    <row r="12" spans="1:4" x14ac:dyDescent="0.25">
      <c r="A12" s="72" t="s">
        <v>78</v>
      </c>
      <c r="B12" s="72" t="s">
        <v>79</v>
      </c>
      <c r="C12" s="72">
        <v>27</v>
      </c>
      <c r="D12" s="72">
        <v>27</v>
      </c>
    </row>
    <row r="13" spans="1:4" x14ac:dyDescent="0.25">
      <c r="A13" s="72" t="s">
        <v>80</v>
      </c>
      <c r="B13" s="72" t="s">
        <v>81</v>
      </c>
      <c r="C13" s="72">
        <v>17</v>
      </c>
      <c r="D13" s="72">
        <v>17</v>
      </c>
    </row>
    <row r="14" spans="1:4" x14ac:dyDescent="0.25">
      <c r="A14" s="72" t="s">
        <v>82</v>
      </c>
      <c r="B14" s="72" t="s">
        <v>83</v>
      </c>
      <c r="C14" s="72">
        <v>12</v>
      </c>
      <c r="D14" s="72">
        <v>12</v>
      </c>
    </row>
    <row r="15" spans="1:4" x14ac:dyDescent="0.25">
      <c r="A15" s="72" t="s">
        <v>84</v>
      </c>
      <c r="B15" s="72" t="s">
        <v>85</v>
      </c>
      <c r="C15" s="72">
        <v>1</v>
      </c>
      <c r="D15" s="72">
        <v>1</v>
      </c>
    </row>
    <row r="16" spans="1:4" x14ac:dyDescent="0.25">
      <c r="A16" s="72" t="s">
        <v>86</v>
      </c>
      <c r="B16" s="72" t="s">
        <v>87</v>
      </c>
      <c r="C16" s="72">
        <v>32</v>
      </c>
      <c r="D16" s="72">
        <v>32</v>
      </c>
    </row>
    <row r="17" spans="1:4" x14ac:dyDescent="0.25">
      <c r="A17" s="72" t="s">
        <v>88</v>
      </c>
      <c r="B17" s="72" t="s">
        <v>89</v>
      </c>
      <c r="C17" s="72">
        <v>2</v>
      </c>
      <c r="D17" s="72">
        <v>2</v>
      </c>
    </row>
    <row r="18" spans="1:4" x14ac:dyDescent="0.25">
      <c r="A18" s="72" t="s">
        <v>90</v>
      </c>
      <c r="B18" s="72" t="s">
        <v>91</v>
      </c>
      <c r="C18" s="72">
        <v>2</v>
      </c>
      <c r="D18" s="72">
        <v>2</v>
      </c>
    </row>
    <row r="19" spans="1:4" x14ac:dyDescent="0.25">
      <c r="A19" s="72" t="s">
        <v>92</v>
      </c>
      <c r="B19" s="72" t="s">
        <v>93</v>
      </c>
      <c r="C19" s="72">
        <v>11</v>
      </c>
      <c r="D19" s="72">
        <v>11</v>
      </c>
    </row>
    <row r="20" spans="1:4" x14ac:dyDescent="0.25">
      <c r="A20" s="72" t="s">
        <v>94</v>
      </c>
      <c r="B20" s="72" t="s">
        <v>95</v>
      </c>
      <c r="C20" s="72">
        <v>11</v>
      </c>
      <c r="D20" s="72">
        <v>11</v>
      </c>
    </row>
    <row r="21" spans="1:4" x14ac:dyDescent="0.25">
      <c r="A21" s="72" t="s">
        <v>96</v>
      </c>
      <c r="B21" s="72" t="s">
        <v>97</v>
      </c>
      <c r="C21" s="72">
        <v>2</v>
      </c>
      <c r="D21" s="72">
        <v>2</v>
      </c>
    </row>
    <row r="22" spans="1:4" x14ac:dyDescent="0.25">
      <c r="A22" s="72" t="s">
        <v>98</v>
      </c>
      <c r="B22" s="72" t="s">
        <v>99</v>
      </c>
      <c r="C22" s="72">
        <v>13</v>
      </c>
      <c r="D22" s="72">
        <v>13</v>
      </c>
    </row>
    <row r="23" spans="1:4" x14ac:dyDescent="0.25">
      <c r="A23" s="72" t="s">
        <v>100</v>
      </c>
      <c r="B23" s="72" t="s">
        <v>101</v>
      </c>
      <c r="C23" s="72">
        <v>2</v>
      </c>
      <c r="D23" s="72">
        <v>2</v>
      </c>
    </row>
    <row r="24" spans="1:4" x14ac:dyDescent="0.25">
      <c r="A24" s="72" t="s">
        <v>102</v>
      </c>
      <c r="B24" s="72" t="s">
        <v>103</v>
      </c>
      <c r="C24" s="72">
        <v>5</v>
      </c>
      <c r="D24" s="72">
        <v>5</v>
      </c>
    </row>
    <row r="25" spans="1:4" x14ac:dyDescent="0.25">
      <c r="A25" s="72" t="s">
        <v>104</v>
      </c>
      <c r="B25" s="72" t="s">
        <v>105</v>
      </c>
      <c r="C25" s="72">
        <v>9</v>
      </c>
      <c r="D25" s="72">
        <v>9</v>
      </c>
    </row>
    <row r="26" spans="1:4" x14ac:dyDescent="0.25">
      <c r="A26" s="72" t="s">
        <v>106</v>
      </c>
      <c r="B26" s="72" t="s">
        <v>107</v>
      </c>
      <c r="C26" s="72">
        <v>25</v>
      </c>
      <c r="D26" s="72">
        <v>25</v>
      </c>
    </row>
    <row r="27" spans="1:4" x14ac:dyDescent="0.25">
      <c r="A27" s="72" t="s">
        <v>108</v>
      </c>
      <c r="B27" s="72" t="s">
        <v>109</v>
      </c>
      <c r="C27" s="72">
        <v>3</v>
      </c>
      <c r="D27" s="72">
        <v>3</v>
      </c>
    </row>
    <row r="28" spans="1:4" x14ac:dyDescent="0.25">
      <c r="A28" s="72" t="s">
        <v>110</v>
      </c>
      <c r="B28" s="72" t="s">
        <v>111</v>
      </c>
      <c r="C28" s="72">
        <v>18</v>
      </c>
      <c r="D28" s="72">
        <v>18</v>
      </c>
    </row>
    <row r="29" spans="1:4" x14ac:dyDescent="0.25">
      <c r="A29" s="72" t="s">
        <v>112</v>
      </c>
      <c r="B29" s="72" t="s">
        <v>113</v>
      </c>
      <c r="C29" s="72">
        <v>14</v>
      </c>
      <c r="D29" s="72">
        <v>14</v>
      </c>
    </row>
    <row r="30" spans="1:4" x14ac:dyDescent="0.25">
      <c r="A30" s="72" t="s">
        <v>114</v>
      </c>
      <c r="B30" s="72" t="s">
        <v>115</v>
      </c>
      <c r="C30" s="72">
        <v>21</v>
      </c>
      <c r="D30" s="72">
        <v>21</v>
      </c>
    </row>
    <row r="31" spans="1:4" x14ac:dyDescent="0.25">
      <c r="A31" s="72" t="s">
        <v>116</v>
      </c>
      <c r="B31" s="72" t="s">
        <v>117</v>
      </c>
      <c r="C31" s="72">
        <v>13</v>
      </c>
      <c r="D31" s="72">
        <v>13</v>
      </c>
    </row>
    <row r="32" spans="1:4" x14ac:dyDescent="0.25">
      <c r="A32" s="72" t="s">
        <v>118</v>
      </c>
      <c r="B32" s="72" t="s">
        <v>119</v>
      </c>
      <c r="C32" s="72">
        <v>8</v>
      </c>
      <c r="D32" s="72">
        <v>8</v>
      </c>
    </row>
    <row r="33" spans="1:4" x14ac:dyDescent="0.25">
      <c r="A33" s="72" t="s">
        <v>120</v>
      </c>
      <c r="B33" s="72" t="s">
        <v>121</v>
      </c>
      <c r="C33" s="72">
        <v>5</v>
      </c>
      <c r="D33" s="72">
        <v>5</v>
      </c>
    </row>
    <row r="34" spans="1:4" x14ac:dyDescent="0.25">
      <c r="A34" s="72" t="s">
        <v>122</v>
      </c>
      <c r="B34" s="72" t="s">
        <v>123</v>
      </c>
      <c r="C34" s="72">
        <v>1</v>
      </c>
      <c r="D34" s="72">
        <v>1</v>
      </c>
    </row>
    <row r="35" spans="1:4" x14ac:dyDescent="0.25">
      <c r="A35" s="72" t="s">
        <v>124</v>
      </c>
      <c r="B35" s="72" t="s">
        <v>125</v>
      </c>
      <c r="C35" s="72">
        <v>9</v>
      </c>
      <c r="D35" s="72">
        <v>9</v>
      </c>
    </row>
    <row r="36" spans="1:4" x14ac:dyDescent="0.25">
      <c r="A36" s="72" t="s">
        <v>126</v>
      </c>
      <c r="B36" s="72" t="s">
        <v>127</v>
      </c>
      <c r="C36" s="72">
        <v>4</v>
      </c>
      <c r="D36" s="72">
        <v>4</v>
      </c>
    </row>
    <row r="37" spans="1:4" x14ac:dyDescent="0.25">
      <c r="A37" s="72" t="s">
        <v>128</v>
      </c>
      <c r="B37" s="72" t="s">
        <v>129</v>
      </c>
      <c r="C37" s="72">
        <v>4</v>
      </c>
      <c r="D37" s="72">
        <v>4</v>
      </c>
    </row>
    <row r="38" spans="1:4" x14ac:dyDescent="0.25">
      <c r="A38" s="72" t="s">
        <v>130</v>
      </c>
      <c r="B38" s="72" t="s">
        <v>131</v>
      </c>
      <c r="C38" s="72">
        <v>4</v>
      </c>
      <c r="D38" s="72">
        <v>4</v>
      </c>
    </row>
    <row r="39" spans="1:4" x14ac:dyDescent="0.25">
      <c r="A39" s="72" t="s">
        <v>132</v>
      </c>
      <c r="B39" s="72" t="s">
        <v>133</v>
      </c>
      <c r="C39" s="72">
        <v>21</v>
      </c>
      <c r="D39" s="72">
        <v>21</v>
      </c>
    </row>
    <row r="40" spans="1:4" x14ac:dyDescent="0.25">
      <c r="A40" s="72" t="s">
        <v>134</v>
      </c>
      <c r="B40" s="72" t="s">
        <v>135</v>
      </c>
      <c r="C40" s="72">
        <v>3</v>
      </c>
      <c r="D40" s="72">
        <v>3</v>
      </c>
    </row>
    <row r="41" spans="1:4" x14ac:dyDescent="0.25">
      <c r="A41" s="72" t="s">
        <v>136</v>
      </c>
      <c r="B41" s="72" t="s">
        <v>137</v>
      </c>
      <c r="C41" s="72">
        <v>10</v>
      </c>
      <c r="D41" s="72">
        <v>10</v>
      </c>
    </row>
    <row r="42" spans="1:4" x14ac:dyDescent="0.25">
      <c r="A42" s="72" t="s">
        <v>138</v>
      </c>
      <c r="B42" s="72" t="s">
        <v>139</v>
      </c>
      <c r="C42" s="72">
        <v>1</v>
      </c>
      <c r="D42" s="72">
        <v>1</v>
      </c>
    </row>
    <row r="43" spans="1:4" x14ac:dyDescent="0.25">
      <c r="A43" s="72" t="s">
        <v>140</v>
      </c>
      <c r="B43" s="72" t="s">
        <v>141</v>
      </c>
      <c r="C43" s="72">
        <v>9</v>
      </c>
      <c r="D43" s="72">
        <v>9</v>
      </c>
    </row>
    <row r="44" spans="1:4" x14ac:dyDescent="0.25">
      <c r="A44" s="72" t="s">
        <v>142</v>
      </c>
      <c r="B44" s="72" t="s">
        <v>143</v>
      </c>
      <c r="C44" s="72">
        <v>8</v>
      </c>
      <c r="D44" s="72">
        <v>8</v>
      </c>
    </row>
    <row r="45" spans="1:4" x14ac:dyDescent="0.25">
      <c r="A45" s="72" t="s">
        <v>144</v>
      </c>
      <c r="B45" s="72" t="s">
        <v>145</v>
      </c>
      <c r="C45" s="72">
        <v>35</v>
      </c>
      <c r="D45" s="72">
        <v>35</v>
      </c>
    </row>
    <row r="46" spans="1:4" x14ac:dyDescent="0.25">
      <c r="A46" s="72" t="s">
        <v>146</v>
      </c>
      <c r="B46" s="72" t="s">
        <v>147</v>
      </c>
      <c r="C46" s="72">
        <v>6</v>
      </c>
      <c r="D46" s="72">
        <v>6</v>
      </c>
    </row>
    <row r="47" spans="1:4" x14ac:dyDescent="0.25">
      <c r="A47" s="72" t="s">
        <v>148</v>
      </c>
      <c r="B47" s="72" t="s">
        <v>149</v>
      </c>
      <c r="C47" s="72">
        <v>29</v>
      </c>
      <c r="D47" s="72">
        <v>29</v>
      </c>
    </row>
    <row r="48" spans="1:4" x14ac:dyDescent="0.25">
      <c r="A48" s="72" t="s">
        <v>150</v>
      </c>
      <c r="B48" s="72" t="s">
        <v>151</v>
      </c>
      <c r="C48" s="72">
        <v>9</v>
      </c>
      <c r="D48" s="72">
        <v>9</v>
      </c>
    </row>
    <row r="49" spans="1:4" x14ac:dyDescent="0.25">
      <c r="A49" s="72" t="s">
        <v>152</v>
      </c>
      <c r="B49" s="72" t="s">
        <v>153</v>
      </c>
      <c r="C49" s="72">
        <v>19</v>
      </c>
      <c r="D49" s="72">
        <v>19</v>
      </c>
    </row>
    <row r="50" spans="1:4" x14ac:dyDescent="0.25">
      <c r="A50" s="72" t="s">
        <v>154</v>
      </c>
      <c r="B50" s="72" t="s">
        <v>155</v>
      </c>
      <c r="C50" s="72">
        <v>11</v>
      </c>
      <c r="D50" s="72">
        <v>11</v>
      </c>
    </row>
    <row r="51" spans="1:4" x14ac:dyDescent="0.25">
      <c r="A51" s="72" t="s">
        <v>156</v>
      </c>
      <c r="B51" s="72" t="s">
        <v>157</v>
      </c>
      <c r="C51" s="72">
        <v>6</v>
      </c>
      <c r="D51" s="72">
        <v>6</v>
      </c>
    </row>
    <row r="52" spans="1:4" x14ac:dyDescent="0.25">
      <c r="A52" s="72" t="s">
        <v>158</v>
      </c>
      <c r="B52" s="72" t="s">
        <v>159</v>
      </c>
      <c r="C52" s="72">
        <v>21</v>
      </c>
      <c r="D52" s="72">
        <v>21</v>
      </c>
    </row>
    <row r="53" spans="1:4" x14ac:dyDescent="0.25">
      <c r="A53" s="72" t="s">
        <v>160</v>
      </c>
      <c r="B53" s="72" t="s">
        <v>161</v>
      </c>
      <c r="C53" s="72">
        <v>5</v>
      </c>
      <c r="D53" s="72">
        <v>5</v>
      </c>
    </row>
    <row r="54" spans="1:4" x14ac:dyDescent="0.25">
      <c r="A54" s="72" t="s">
        <v>162</v>
      </c>
      <c r="B54" s="72" t="s">
        <v>163</v>
      </c>
      <c r="C54" s="72">
        <v>12</v>
      </c>
      <c r="D54" s="72">
        <v>12</v>
      </c>
    </row>
    <row r="55" spans="1:4" x14ac:dyDescent="0.25">
      <c r="A55" s="72" t="s">
        <v>164</v>
      </c>
      <c r="B55" s="72" t="s">
        <v>165</v>
      </c>
      <c r="C55" s="72">
        <v>5</v>
      </c>
      <c r="D55" s="72">
        <v>5</v>
      </c>
    </row>
    <row r="56" spans="1:4" x14ac:dyDescent="0.25">
      <c r="A56" s="72" t="s">
        <v>166</v>
      </c>
      <c r="B56" s="72" t="s">
        <v>167</v>
      </c>
      <c r="C56" s="72">
        <v>14</v>
      </c>
      <c r="D56" s="72">
        <v>14</v>
      </c>
    </row>
    <row r="57" spans="1:4" x14ac:dyDescent="0.25">
      <c r="A57" s="72" t="s">
        <v>168</v>
      </c>
      <c r="B57" s="72" t="s">
        <v>169</v>
      </c>
      <c r="C57" s="72">
        <v>16</v>
      </c>
      <c r="D57" s="72">
        <v>16</v>
      </c>
    </row>
    <row r="58" spans="1:4" x14ac:dyDescent="0.25">
      <c r="A58" s="72" t="s">
        <v>170</v>
      </c>
      <c r="B58" s="72" t="s">
        <v>171</v>
      </c>
      <c r="C58" s="72">
        <v>1</v>
      </c>
      <c r="D58" s="72">
        <v>1</v>
      </c>
    </row>
    <row r="59" spans="1:4" x14ac:dyDescent="0.25">
      <c r="A59" s="72" t="s">
        <v>172</v>
      </c>
      <c r="B59" s="72" t="s">
        <v>173</v>
      </c>
      <c r="C59" s="72">
        <v>13</v>
      </c>
      <c r="D59" s="72">
        <v>13</v>
      </c>
    </row>
    <row r="60" spans="1:4" x14ac:dyDescent="0.25">
      <c r="A60" s="72" t="s">
        <v>174</v>
      </c>
      <c r="B60" s="72" t="s">
        <v>175</v>
      </c>
      <c r="C60" s="72">
        <v>6</v>
      </c>
      <c r="D60" s="72">
        <v>6</v>
      </c>
    </row>
    <row r="61" spans="1:4" x14ac:dyDescent="0.25">
      <c r="A61" s="72" t="s">
        <v>176</v>
      </c>
      <c r="B61" s="72" t="s">
        <v>177</v>
      </c>
      <c r="C61" s="72">
        <v>1</v>
      </c>
      <c r="D61" s="72">
        <v>1</v>
      </c>
    </row>
    <row r="62" spans="1:4" x14ac:dyDescent="0.25">
      <c r="A62" s="72" t="s">
        <v>178</v>
      </c>
      <c r="B62" s="72" t="s">
        <v>179</v>
      </c>
      <c r="C62" s="72">
        <v>27</v>
      </c>
      <c r="D62" s="72">
        <v>27</v>
      </c>
    </row>
    <row r="63" spans="1:4" x14ac:dyDescent="0.25">
      <c r="A63" s="72" t="s">
        <v>180</v>
      </c>
      <c r="B63" s="72" t="s">
        <v>181</v>
      </c>
      <c r="C63" s="72">
        <v>1</v>
      </c>
      <c r="D63" s="72">
        <v>1</v>
      </c>
    </row>
    <row r="64" spans="1:4" x14ac:dyDescent="0.25">
      <c r="A64" s="72" t="s">
        <v>182</v>
      </c>
      <c r="B64" s="72" t="s">
        <v>183</v>
      </c>
      <c r="C64" s="72">
        <v>1</v>
      </c>
      <c r="D64" s="72">
        <v>1</v>
      </c>
    </row>
    <row r="65" spans="1:4" x14ac:dyDescent="0.25">
      <c r="A65" s="72" t="s">
        <v>184</v>
      </c>
      <c r="B65" s="72" t="s">
        <v>185</v>
      </c>
      <c r="C65" s="72">
        <v>19</v>
      </c>
      <c r="D65" s="72">
        <v>19</v>
      </c>
    </row>
    <row r="66" spans="1:4" x14ac:dyDescent="0.25">
      <c r="A66" s="72" t="s">
        <v>186</v>
      </c>
      <c r="B66" s="72" t="s">
        <v>187</v>
      </c>
      <c r="C66" s="72">
        <v>6</v>
      </c>
      <c r="D66" s="72">
        <v>6</v>
      </c>
    </row>
    <row r="67" spans="1:4" x14ac:dyDescent="0.25">
      <c r="A67" s="72" t="s">
        <v>188</v>
      </c>
      <c r="B67" s="72" t="s">
        <v>189</v>
      </c>
      <c r="C67" s="72">
        <v>1</v>
      </c>
      <c r="D67" s="72">
        <v>1</v>
      </c>
    </row>
    <row r="68" spans="1:4" x14ac:dyDescent="0.25">
      <c r="A68" s="72" t="s">
        <v>190</v>
      </c>
      <c r="B68" s="72" t="s">
        <v>191</v>
      </c>
      <c r="C68" s="72">
        <v>7</v>
      </c>
      <c r="D68" s="72">
        <v>7</v>
      </c>
    </row>
    <row r="69" spans="1:4" x14ac:dyDescent="0.25">
      <c r="A69" s="72" t="s">
        <v>192</v>
      </c>
      <c r="B69" s="72" t="s">
        <v>193</v>
      </c>
      <c r="C69" s="72">
        <v>26</v>
      </c>
      <c r="D69" s="72">
        <v>26</v>
      </c>
    </row>
    <row r="70" spans="1:4" x14ac:dyDescent="0.25">
      <c r="A70" s="72" t="s">
        <v>194</v>
      </c>
      <c r="B70" s="72" t="s">
        <v>195</v>
      </c>
      <c r="C70" s="72">
        <v>10</v>
      </c>
      <c r="D70" s="72">
        <v>10</v>
      </c>
    </row>
    <row r="71" spans="1:4" x14ac:dyDescent="0.25">
      <c r="A71" s="72" t="s">
        <v>196</v>
      </c>
      <c r="B71" s="72" t="s">
        <v>197</v>
      </c>
      <c r="C71" s="72">
        <v>1</v>
      </c>
      <c r="D71" s="72">
        <v>1</v>
      </c>
    </row>
    <row r="72" spans="1:4" x14ac:dyDescent="0.25">
      <c r="A72" s="72" t="s">
        <v>198</v>
      </c>
      <c r="B72" s="72" t="s">
        <v>199</v>
      </c>
      <c r="C72" s="72">
        <v>2</v>
      </c>
      <c r="D72" s="72">
        <v>2</v>
      </c>
    </row>
    <row r="73" spans="1:4" x14ac:dyDescent="0.25">
      <c r="A73" s="72" t="s">
        <v>200</v>
      </c>
      <c r="B73" s="72" t="s">
        <v>201</v>
      </c>
      <c r="C73" s="72">
        <v>1</v>
      </c>
      <c r="D73" s="72">
        <v>1</v>
      </c>
    </row>
    <row r="74" spans="1:4" x14ac:dyDescent="0.25">
      <c r="A74" s="72" t="s">
        <v>202</v>
      </c>
      <c r="B74" s="72" t="s">
        <v>203</v>
      </c>
      <c r="C74" s="72">
        <v>37</v>
      </c>
      <c r="D74" s="72">
        <v>37</v>
      </c>
    </row>
    <row r="75" spans="1:4" x14ac:dyDescent="0.25">
      <c r="A75" s="72" t="s">
        <v>204</v>
      </c>
      <c r="B75" s="72" t="s">
        <v>205</v>
      </c>
      <c r="C75" s="72">
        <v>6</v>
      </c>
      <c r="D75" s="72">
        <v>6</v>
      </c>
    </row>
    <row r="76" spans="1:4" x14ac:dyDescent="0.25">
      <c r="A76" s="72" t="s">
        <v>206</v>
      </c>
      <c r="B76" s="72" t="s">
        <v>207</v>
      </c>
      <c r="C76" s="72">
        <v>8</v>
      </c>
      <c r="D76" s="72">
        <v>8</v>
      </c>
    </row>
    <row r="77" spans="1:4" x14ac:dyDescent="0.25">
      <c r="A77" s="72" t="s">
        <v>208</v>
      </c>
      <c r="B77" s="72" t="s">
        <v>209</v>
      </c>
      <c r="C77" s="72">
        <v>31</v>
      </c>
      <c r="D77" s="72">
        <v>31</v>
      </c>
    </row>
    <row r="78" spans="1:4" x14ac:dyDescent="0.25">
      <c r="A78" s="72" t="s">
        <v>210</v>
      </c>
      <c r="B78" s="72" t="s">
        <v>211</v>
      </c>
      <c r="C78" s="72">
        <v>1</v>
      </c>
      <c r="D78" s="72">
        <v>1</v>
      </c>
    </row>
    <row r="79" spans="1:4" x14ac:dyDescent="0.25">
      <c r="A79" s="72" t="s">
        <v>212</v>
      </c>
      <c r="B79" s="72" t="s">
        <v>213</v>
      </c>
      <c r="C79" s="72">
        <v>15</v>
      </c>
      <c r="D79" s="72">
        <v>15</v>
      </c>
    </row>
    <row r="80" spans="1:4" x14ac:dyDescent="0.25">
      <c r="A80" s="72" t="s">
        <v>214</v>
      </c>
      <c r="B80" s="72" t="s">
        <v>215</v>
      </c>
      <c r="C80" s="72">
        <v>6</v>
      </c>
      <c r="D80" s="72">
        <v>6</v>
      </c>
    </row>
    <row r="81" spans="1:4" x14ac:dyDescent="0.25">
      <c r="A81" s="72" t="s">
        <v>216</v>
      </c>
      <c r="B81" s="72" t="s">
        <v>217</v>
      </c>
      <c r="C81" s="72">
        <v>2</v>
      </c>
      <c r="D81" s="72">
        <v>2</v>
      </c>
    </row>
    <row r="82" spans="1:4" x14ac:dyDescent="0.25">
      <c r="A82" s="72" t="s">
        <v>218</v>
      </c>
      <c r="B82" s="72" t="s">
        <v>219</v>
      </c>
      <c r="C82" s="72">
        <v>26</v>
      </c>
      <c r="D82" s="72">
        <v>26</v>
      </c>
    </row>
    <row r="83" spans="1:4" x14ac:dyDescent="0.25">
      <c r="A83" s="72" t="s">
        <v>220</v>
      </c>
      <c r="B83" s="72" t="s">
        <v>221</v>
      </c>
      <c r="C83" s="72">
        <v>22</v>
      </c>
      <c r="D83" s="72">
        <v>22</v>
      </c>
    </row>
    <row r="84" spans="1:4" x14ac:dyDescent="0.25">
      <c r="A84" s="72" t="s">
        <v>222</v>
      </c>
      <c r="B84" s="72" t="s">
        <v>223</v>
      </c>
      <c r="C84" s="72">
        <v>13</v>
      </c>
      <c r="D84" s="72">
        <v>13</v>
      </c>
    </row>
    <row r="85" spans="1:4" x14ac:dyDescent="0.25">
      <c r="A85" s="72" t="s">
        <v>224</v>
      </c>
      <c r="B85" s="72" t="s">
        <v>225</v>
      </c>
      <c r="C85" s="72">
        <v>22</v>
      </c>
      <c r="D85" s="72">
        <v>22</v>
      </c>
    </row>
    <row r="86" spans="1:4" x14ac:dyDescent="0.25">
      <c r="A86" s="72" t="s">
        <v>226</v>
      </c>
      <c r="B86" s="72" t="s">
        <v>227</v>
      </c>
      <c r="C86" s="72">
        <v>13</v>
      </c>
      <c r="D86" s="72">
        <v>13</v>
      </c>
    </row>
    <row r="87" spans="1:4" x14ac:dyDescent="0.25">
      <c r="A87" s="72" t="s">
        <v>228</v>
      </c>
      <c r="B87" s="72" t="s">
        <v>229</v>
      </c>
      <c r="C87" s="72">
        <v>13</v>
      </c>
      <c r="D87" s="72">
        <v>13</v>
      </c>
    </row>
    <row r="88" spans="1:4" x14ac:dyDescent="0.25">
      <c r="A88" s="72" t="s">
        <v>230</v>
      </c>
      <c r="B88" s="72" t="s">
        <v>231</v>
      </c>
      <c r="C88" s="72">
        <v>9</v>
      </c>
      <c r="D88" s="72">
        <v>9</v>
      </c>
    </row>
    <row r="89" spans="1:4" x14ac:dyDescent="0.25">
      <c r="A89" s="72" t="s">
        <v>232</v>
      </c>
      <c r="B89" s="72" t="s">
        <v>233</v>
      </c>
      <c r="C89" s="72">
        <v>14</v>
      </c>
      <c r="D89" s="72">
        <v>14</v>
      </c>
    </row>
    <row r="90" spans="1:4" x14ac:dyDescent="0.25">
      <c r="A90" s="72" t="s">
        <v>234</v>
      </c>
      <c r="B90" s="72" t="s">
        <v>235</v>
      </c>
      <c r="C90" s="72">
        <v>13</v>
      </c>
      <c r="D90" s="72">
        <v>13</v>
      </c>
    </row>
    <row r="91" spans="1:4" x14ac:dyDescent="0.25">
      <c r="A91" s="72" t="s">
        <v>236</v>
      </c>
      <c r="B91" s="72" t="s">
        <v>237</v>
      </c>
      <c r="C91" s="72">
        <v>30</v>
      </c>
      <c r="D91" s="72">
        <v>30</v>
      </c>
    </row>
    <row r="92" spans="1:4" x14ac:dyDescent="0.25">
      <c r="A92" s="72" t="s">
        <v>238</v>
      </c>
      <c r="B92" s="72" t="s">
        <v>239</v>
      </c>
      <c r="C92" s="72">
        <v>8</v>
      </c>
      <c r="D92" s="72">
        <v>8</v>
      </c>
    </row>
    <row r="93" spans="1:4" x14ac:dyDescent="0.25">
      <c r="A93" s="72" t="s">
        <v>240</v>
      </c>
      <c r="B93" s="72" t="s">
        <v>241</v>
      </c>
      <c r="C93" s="72">
        <v>5</v>
      </c>
      <c r="D93" s="72">
        <v>5</v>
      </c>
    </row>
    <row r="94" spans="1:4" x14ac:dyDescent="0.25">
      <c r="A94" s="72" t="s">
        <v>242</v>
      </c>
      <c r="B94" s="72" t="s">
        <v>243</v>
      </c>
      <c r="C94" s="72">
        <v>14</v>
      </c>
      <c r="D94" s="72">
        <v>14</v>
      </c>
    </row>
    <row r="95" spans="1:4" x14ac:dyDescent="0.25">
      <c r="A95" s="72" t="s">
        <v>244</v>
      </c>
      <c r="B95" s="72" t="s">
        <v>245</v>
      </c>
      <c r="C95" s="72">
        <v>29</v>
      </c>
      <c r="D95" s="72">
        <v>29</v>
      </c>
    </row>
    <row r="96" spans="1:4" x14ac:dyDescent="0.25">
      <c r="A96" s="72" t="s">
        <v>246</v>
      </c>
      <c r="B96" s="72" t="s">
        <v>247</v>
      </c>
      <c r="C96" s="72">
        <v>12</v>
      </c>
      <c r="D96" s="72">
        <v>12</v>
      </c>
    </row>
    <row r="97" spans="1:4" x14ac:dyDescent="0.25">
      <c r="A97" s="72" t="s">
        <v>248</v>
      </c>
      <c r="B97" s="72" t="s">
        <v>249</v>
      </c>
      <c r="C97" s="72">
        <v>3</v>
      </c>
      <c r="D97" s="72">
        <v>3</v>
      </c>
    </row>
    <row r="98" spans="1:4" x14ac:dyDescent="0.25">
      <c r="A98" s="72" t="s">
        <v>250</v>
      </c>
      <c r="B98" s="72" t="s">
        <v>251</v>
      </c>
      <c r="C98" s="72">
        <v>5</v>
      </c>
      <c r="D98" s="72">
        <v>5</v>
      </c>
    </row>
    <row r="99" spans="1:4" x14ac:dyDescent="0.25">
      <c r="A99" s="72" t="s">
        <v>252</v>
      </c>
      <c r="B99" s="72" t="s">
        <v>253</v>
      </c>
      <c r="C99" s="72">
        <v>7</v>
      </c>
      <c r="D99" s="72">
        <v>7</v>
      </c>
    </row>
    <row r="100" spans="1:4" x14ac:dyDescent="0.25">
      <c r="A100" s="72" t="s">
        <v>254</v>
      </c>
      <c r="B100" s="72" t="s">
        <v>255</v>
      </c>
      <c r="C100" s="72">
        <v>31</v>
      </c>
      <c r="D100" s="72">
        <v>31</v>
      </c>
    </row>
    <row r="101" spans="1:4" x14ac:dyDescent="0.25">
      <c r="A101" s="72" t="s">
        <v>256</v>
      </c>
      <c r="B101" s="72" t="s">
        <v>257</v>
      </c>
      <c r="C101" s="72">
        <v>4</v>
      </c>
      <c r="D101" s="72">
        <v>4</v>
      </c>
    </row>
    <row r="102" spans="1:4" x14ac:dyDescent="0.25">
      <c r="A102" s="72" t="s">
        <v>258</v>
      </c>
      <c r="B102" s="72" t="s">
        <v>259</v>
      </c>
      <c r="C102" s="72">
        <v>1</v>
      </c>
      <c r="D102" s="72">
        <v>1</v>
      </c>
    </row>
    <row r="103" spans="1:4" x14ac:dyDescent="0.25">
      <c r="A103" s="72" t="s">
        <v>260</v>
      </c>
      <c r="B103" s="72" t="s">
        <v>261</v>
      </c>
      <c r="C103" s="72">
        <v>16</v>
      </c>
      <c r="D103" s="72">
        <v>16</v>
      </c>
    </row>
    <row r="104" spans="1:4" x14ac:dyDescent="0.25">
      <c r="A104" s="72" t="s">
        <v>262</v>
      </c>
      <c r="B104" s="72" t="s">
        <v>263</v>
      </c>
      <c r="C104" s="72">
        <v>4</v>
      </c>
      <c r="D104" s="72">
        <v>4</v>
      </c>
    </row>
    <row r="105" spans="1:4" x14ac:dyDescent="0.25">
      <c r="A105" s="72" t="s">
        <v>264</v>
      </c>
      <c r="B105" s="72" t="s">
        <v>265</v>
      </c>
      <c r="C105" s="72">
        <v>7</v>
      </c>
      <c r="D105" s="72">
        <v>7</v>
      </c>
    </row>
    <row r="106" spans="1:4" x14ac:dyDescent="0.25">
      <c r="A106" s="72" t="s">
        <v>266</v>
      </c>
      <c r="B106" s="72" t="s">
        <v>267</v>
      </c>
      <c r="C106" s="72">
        <v>5</v>
      </c>
      <c r="D106" s="72">
        <v>5</v>
      </c>
    </row>
    <row r="107" spans="1:4" x14ac:dyDescent="0.25">
      <c r="A107" s="72" t="s">
        <v>268</v>
      </c>
      <c r="B107" s="72" t="s">
        <v>269</v>
      </c>
      <c r="C107" s="72">
        <v>2</v>
      </c>
      <c r="D107" s="72">
        <v>2</v>
      </c>
    </row>
    <row r="108" spans="1:4" x14ac:dyDescent="0.25">
      <c r="A108" s="72" t="s">
        <v>270</v>
      </c>
      <c r="B108" s="72" t="s">
        <v>271</v>
      </c>
      <c r="C108" s="72">
        <v>10</v>
      </c>
      <c r="D108" s="72">
        <v>10</v>
      </c>
    </row>
    <row r="109" spans="1:4" x14ac:dyDescent="0.25">
      <c r="A109" s="72" t="s">
        <v>272</v>
      </c>
      <c r="B109" s="72" t="s">
        <v>273</v>
      </c>
      <c r="C109" s="72">
        <v>15</v>
      </c>
      <c r="D109" s="72">
        <v>15</v>
      </c>
    </row>
    <row r="110" spans="1:4" x14ac:dyDescent="0.25">
      <c r="A110" s="72" t="s">
        <v>274</v>
      </c>
      <c r="B110" s="72" t="s">
        <v>275</v>
      </c>
      <c r="C110" s="72">
        <v>11</v>
      </c>
      <c r="D110" s="72">
        <v>11</v>
      </c>
    </row>
    <row r="111" spans="1:4" x14ac:dyDescent="0.25">
      <c r="A111" s="72" t="s">
        <v>276</v>
      </c>
      <c r="B111" s="72" t="s">
        <v>277</v>
      </c>
      <c r="C111" s="72">
        <v>15</v>
      </c>
      <c r="D111" s="72">
        <v>15</v>
      </c>
    </row>
    <row r="112" spans="1:4" x14ac:dyDescent="0.25">
      <c r="A112" s="72" t="s">
        <v>278</v>
      </c>
      <c r="B112" s="72" t="s">
        <v>279</v>
      </c>
      <c r="C112" s="72">
        <v>4</v>
      </c>
      <c r="D112" s="72">
        <v>4</v>
      </c>
    </row>
    <row r="113" spans="1:4" x14ac:dyDescent="0.25">
      <c r="A113" s="72" t="s">
        <v>280</v>
      </c>
      <c r="B113" s="72" t="s">
        <v>281</v>
      </c>
      <c r="C113" s="72">
        <v>5</v>
      </c>
      <c r="D113" s="72">
        <v>5</v>
      </c>
    </row>
    <row r="114" spans="1:4" x14ac:dyDescent="0.25">
      <c r="A114" s="72" t="s">
        <v>282</v>
      </c>
      <c r="B114" s="72" t="s">
        <v>283</v>
      </c>
      <c r="C114" s="72">
        <v>1</v>
      </c>
      <c r="D114" s="72">
        <v>1</v>
      </c>
    </row>
    <row r="115" spans="1:4" x14ac:dyDescent="0.25">
      <c r="A115" s="72" t="s">
        <v>284</v>
      </c>
      <c r="B115" s="72" t="s">
        <v>285</v>
      </c>
      <c r="C115" s="72">
        <v>1</v>
      </c>
      <c r="D115" s="72">
        <v>1</v>
      </c>
    </row>
    <row r="116" spans="1:4" x14ac:dyDescent="0.25">
      <c r="A116" s="72" t="s">
        <v>286</v>
      </c>
      <c r="B116" s="72" t="s">
        <v>287</v>
      </c>
      <c r="C116" s="72">
        <v>2</v>
      </c>
      <c r="D116" s="72">
        <v>2</v>
      </c>
    </row>
    <row r="117" spans="1:4" x14ac:dyDescent="0.25">
      <c r="A117" s="72" t="s">
        <v>288</v>
      </c>
      <c r="B117" s="72" t="s">
        <v>289</v>
      </c>
      <c r="C117" s="72">
        <v>11</v>
      </c>
      <c r="D117" s="72">
        <v>11</v>
      </c>
    </row>
    <row r="118" spans="1:4" x14ac:dyDescent="0.25">
      <c r="A118" s="72" t="s">
        <v>290</v>
      </c>
      <c r="B118" s="72" t="s">
        <v>291</v>
      </c>
      <c r="C118" s="72">
        <v>1</v>
      </c>
      <c r="D118" s="72">
        <v>1</v>
      </c>
    </row>
    <row r="119" spans="1:4" x14ac:dyDescent="0.25">
      <c r="A119" s="72" t="s">
        <v>292</v>
      </c>
      <c r="B119" s="72" t="s">
        <v>293</v>
      </c>
      <c r="C119" s="72">
        <v>17</v>
      </c>
      <c r="D119" s="72">
        <v>17</v>
      </c>
    </row>
    <row r="120" spans="1:4" x14ac:dyDescent="0.25">
      <c r="A120" s="72" t="s">
        <v>294</v>
      </c>
      <c r="B120" s="72" t="s">
        <v>295</v>
      </c>
      <c r="C120" s="72">
        <v>5</v>
      </c>
      <c r="D120" s="72">
        <v>5</v>
      </c>
    </row>
    <row r="121" spans="1:4" x14ac:dyDescent="0.25">
      <c r="A121" s="72" t="s">
        <v>296</v>
      </c>
      <c r="B121" s="72" t="s">
        <v>297</v>
      </c>
      <c r="C121" s="72">
        <v>1</v>
      </c>
      <c r="D121" s="72">
        <v>1</v>
      </c>
    </row>
    <row r="122" spans="1:4" x14ac:dyDescent="0.25">
      <c r="A122" s="72" t="s">
        <v>298</v>
      </c>
      <c r="B122" s="72" t="s">
        <v>299</v>
      </c>
      <c r="C122" s="72">
        <v>16</v>
      </c>
      <c r="D122" s="72">
        <v>16</v>
      </c>
    </row>
    <row r="123" spans="1:4" x14ac:dyDescent="0.25">
      <c r="A123" s="72" t="s">
        <v>300</v>
      </c>
      <c r="B123" s="72" t="s">
        <v>301</v>
      </c>
      <c r="C123" s="72">
        <v>18</v>
      </c>
      <c r="D123" s="72">
        <v>18</v>
      </c>
    </row>
    <row r="124" spans="1:4" x14ac:dyDescent="0.25">
      <c r="A124" s="72" t="s">
        <v>302</v>
      </c>
      <c r="B124" s="72" t="s">
        <v>303</v>
      </c>
      <c r="C124" s="72">
        <v>13</v>
      </c>
      <c r="D124" s="72">
        <v>13</v>
      </c>
    </row>
    <row r="125" spans="1:4" x14ac:dyDescent="0.25">
      <c r="A125" s="72" t="s">
        <v>304</v>
      </c>
      <c r="B125" s="72" t="s">
        <v>305</v>
      </c>
      <c r="C125" s="72">
        <v>25</v>
      </c>
      <c r="D125" s="72">
        <v>25</v>
      </c>
    </row>
    <row r="126" spans="1:4" x14ac:dyDescent="0.25">
      <c r="A126" s="72" t="s">
        <v>306</v>
      </c>
      <c r="B126" s="72" t="s">
        <v>307</v>
      </c>
      <c r="C126" s="72">
        <v>18</v>
      </c>
      <c r="D126" s="72">
        <v>18</v>
      </c>
    </row>
    <row r="127" spans="1:4" x14ac:dyDescent="0.25">
      <c r="A127" s="72" t="s">
        <v>308</v>
      </c>
      <c r="B127" s="72" t="s">
        <v>309</v>
      </c>
      <c r="C127" s="72">
        <v>8</v>
      </c>
      <c r="D127" s="72">
        <v>8</v>
      </c>
    </row>
    <row r="128" spans="1:4" x14ac:dyDescent="0.25">
      <c r="A128" s="72" t="s">
        <v>310</v>
      </c>
      <c r="B128" s="72" t="s">
        <v>311</v>
      </c>
      <c r="C128" s="72">
        <v>6</v>
      </c>
      <c r="D128" s="72">
        <v>6</v>
      </c>
    </row>
    <row r="129" spans="1:4" x14ac:dyDescent="0.25">
      <c r="A129" s="72" t="s">
        <v>312</v>
      </c>
      <c r="B129" s="72" t="s">
        <v>313</v>
      </c>
      <c r="C129" s="72">
        <v>12</v>
      </c>
      <c r="D129" s="72">
        <v>12</v>
      </c>
    </row>
    <row r="130" spans="1:4" x14ac:dyDescent="0.25">
      <c r="A130" s="72" t="s">
        <v>314</v>
      </c>
      <c r="B130" s="72" t="s">
        <v>315</v>
      </c>
      <c r="C130" s="72">
        <v>11</v>
      </c>
      <c r="D130" s="72">
        <v>11</v>
      </c>
    </row>
    <row r="131" spans="1:4" x14ac:dyDescent="0.25">
      <c r="A131" s="72" t="s">
        <v>316</v>
      </c>
      <c r="B131" s="72" t="s">
        <v>317</v>
      </c>
      <c r="C131" s="72">
        <v>12</v>
      </c>
      <c r="D131" s="72">
        <v>12</v>
      </c>
    </row>
    <row r="132" spans="1:4" x14ac:dyDescent="0.25">
      <c r="A132" s="72" t="s">
        <v>318</v>
      </c>
      <c r="B132" s="72" t="s">
        <v>319</v>
      </c>
      <c r="C132" s="72">
        <v>21</v>
      </c>
      <c r="D132" s="72">
        <v>21</v>
      </c>
    </row>
    <row r="133" spans="1:4" x14ac:dyDescent="0.25">
      <c r="A133" s="72" t="s">
        <v>320</v>
      </c>
      <c r="B133" s="72" t="s">
        <v>321</v>
      </c>
      <c r="C133" s="72">
        <v>17</v>
      </c>
      <c r="D133" s="72">
        <v>17</v>
      </c>
    </row>
    <row r="134" spans="1:4" x14ac:dyDescent="0.25">
      <c r="A134" s="72" t="s">
        <v>322</v>
      </c>
      <c r="B134" s="72" t="s">
        <v>323</v>
      </c>
      <c r="C134" s="72">
        <v>9</v>
      </c>
      <c r="D134" s="72">
        <v>9</v>
      </c>
    </row>
    <row r="135" spans="1:4" x14ac:dyDescent="0.25">
      <c r="A135" s="72" t="s">
        <v>324</v>
      </c>
      <c r="B135" s="72" t="s">
        <v>325</v>
      </c>
      <c r="C135" s="72">
        <v>4</v>
      </c>
      <c r="D135" s="72">
        <v>4</v>
      </c>
    </row>
    <row r="136" spans="1:4" x14ac:dyDescent="0.25">
      <c r="A136" s="72" t="s">
        <v>326</v>
      </c>
      <c r="B136" s="72" t="s">
        <v>327</v>
      </c>
      <c r="C136" s="72">
        <v>10</v>
      </c>
      <c r="D136" s="72">
        <v>10</v>
      </c>
    </row>
    <row r="137" spans="1:4" x14ac:dyDescent="0.25">
      <c r="A137" s="72" t="s">
        <v>328</v>
      </c>
      <c r="B137" s="72" t="s">
        <v>329</v>
      </c>
      <c r="C137" s="72">
        <v>8</v>
      </c>
      <c r="D137" s="72">
        <v>8</v>
      </c>
    </row>
    <row r="138" spans="1:4" x14ac:dyDescent="0.25">
      <c r="A138" s="72" t="s">
        <v>330</v>
      </c>
      <c r="B138" s="72" t="s">
        <v>331</v>
      </c>
      <c r="C138" s="72">
        <v>9</v>
      </c>
      <c r="D138" s="72">
        <v>9</v>
      </c>
    </row>
    <row r="139" spans="1:4" x14ac:dyDescent="0.25">
      <c r="A139" s="72" t="s">
        <v>332</v>
      </c>
      <c r="B139" s="72" t="s">
        <v>333</v>
      </c>
      <c r="C139" s="72">
        <v>3</v>
      </c>
      <c r="D139" s="72">
        <v>3</v>
      </c>
    </row>
    <row r="140" spans="1:4" x14ac:dyDescent="0.25">
      <c r="A140" s="72" t="s">
        <v>334</v>
      </c>
      <c r="B140" s="72" t="s">
        <v>335</v>
      </c>
      <c r="C140" s="72">
        <v>1</v>
      </c>
      <c r="D140" s="72">
        <v>1</v>
      </c>
    </row>
    <row r="141" spans="1:4" x14ac:dyDescent="0.25">
      <c r="A141" s="72" t="s">
        <v>336</v>
      </c>
      <c r="B141" s="72" t="s">
        <v>337</v>
      </c>
      <c r="C141" s="72">
        <v>2</v>
      </c>
      <c r="D141" s="72">
        <v>2</v>
      </c>
    </row>
    <row r="142" spans="1:4" x14ac:dyDescent="0.25">
      <c r="A142" s="72" t="s">
        <v>338</v>
      </c>
      <c r="B142" s="72" t="s">
        <v>339</v>
      </c>
      <c r="C142" s="72">
        <v>21</v>
      </c>
      <c r="D142" s="72">
        <v>21</v>
      </c>
    </row>
    <row r="143" spans="1:4" x14ac:dyDescent="0.25">
      <c r="A143" s="72" t="s">
        <v>340</v>
      </c>
      <c r="B143" s="72" t="s">
        <v>341</v>
      </c>
      <c r="C143" s="72">
        <v>3</v>
      </c>
      <c r="D143" s="72">
        <v>3</v>
      </c>
    </row>
    <row r="144" spans="1:4" x14ac:dyDescent="0.25">
      <c r="A144" s="72" t="s">
        <v>342</v>
      </c>
      <c r="B144" s="72" t="s">
        <v>343</v>
      </c>
      <c r="C144" s="72">
        <v>2</v>
      </c>
      <c r="D144" s="72">
        <v>2</v>
      </c>
    </row>
    <row r="145" spans="1:4" x14ac:dyDescent="0.25">
      <c r="A145" s="72" t="s">
        <v>344</v>
      </c>
      <c r="B145" s="72" t="s">
        <v>345</v>
      </c>
      <c r="C145" s="72">
        <v>25</v>
      </c>
      <c r="D145" s="72">
        <v>25</v>
      </c>
    </row>
    <row r="146" spans="1:4" x14ac:dyDescent="0.25">
      <c r="A146" s="72" t="s">
        <v>346</v>
      </c>
      <c r="B146" s="72" t="s">
        <v>347</v>
      </c>
      <c r="C146" s="72">
        <v>7</v>
      </c>
      <c r="D146" s="72">
        <v>7</v>
      </c>
    </row>
    <row r="147" spans="1:4" x14ac:dyDescent="0.25">
      <c r="A147" s="72" t="s">
        <v>348</v>
      </c>
      <c r="B147" s="72" t="s">
        <v>349</v>
      </c>
      <c r="C147" s="72">
        <v>10</v>
      </c>
      <c r="D147" s="72">
        <v>10</v>
      </c>
    </row>
    <row r="148" spans="1:4" x14ac:dyDescent="0.25">
      <c r="A148" s="72" t="s">
        <v>350</v>
      </c>
      <c r="B148" s="72" t="s">
        <v>351</v>
      </c>
      <c r="C148" s="72">
        <v>9</v>
      </c>
      <c r="D148" s="72">
        <v>9</v>
      </c>
    </row>
    <row r="149" spans="1:4" x14ac:dyDescent="0.25">
      <c r="A149" s="72" t="s">
        <v>352</v>
      </c>
      <c r="B149" s="72" t="s">
        <v>353</v>
      </c>
      <c r="C149" s="72">
        <v>8</v>
      </c>
      <c r="D149" s="72">
        <v>8</v>
      </c>
    </row>
    <row r="150" spans="1:4" x14ac:dyDescent="0.25">
      <c r="A150" s="72" t="s">
        <v>354</v>
      </c>
      <c r="B150" s="72" t="s">
        <v>355</v>
      </c>
      <c r="C150" s="72">
        <v>3</v>
      </c>
      <c r="D150" s="72">
        <v>3</v>
      </c>
    </row>
    <row r="151" spans="1:4" x14ac:dyDescent="0.25">
      <c r="A151" s="72" t="s">
        <v>356</v>
      </c>
      <c r="B151" s="72" t="s">
        <v>357</v>
      </c>
      <c r="C151" s="72">
        <v>4</v>
      </c>
      <c r="D151" s="72">
        <v>4</v>
      </c>
    </row>
    <row r="152" spans="1:4" x14ac:dyDescent="0.25">
      <c r="A152" s="72" t="s">
        <v>358</v>
      </c>
      <c r="B152" s="72" t="s">
        <v>359</v>
      </c>
      <c r="C152" s="72">
        <v>1</v>
      </c>
      <c r="D152" s="72">
        <v>1</v>
      </c>
    </row>
    <row r="153" spans="1:4" x14ac:dyDescent="0.25">
      <c r="A153" s="72" t="s">
        <v>360</v>
      </c>
      <c r="B153" s="72" t="s">
        <v>361</v>
      </c>
      <c r="C153" s="72">
        <v>51</v>
      </c>
      <c r="D153" s="72">
        <v>51</v>
      </c>
    </row>
    <row r="154" spans="1:4" x14ac:dyDescent="0.25">
      <c r="A154" s="72" t="s">
        <v>362</v>
      </c>
      <c r="B154" s="72" t="s">
        <v>363</v>
      </c>
      <c r="C154" s="72">
        <v>10</v>
      </c>
      <c r="D154" s="72">
        <v>10</v>
      </c>
    </row>
    <row r="155" spans="1:4" x14ac:dyDescent="0.25">
      <c r="A155" s="72" t="s">
        <v>364</v>
      </c>
      <c r="B155" s="72" t="s">
        <v>365</v>
      </c>
      <c r="C155" s="72">
        <v>12</v>
      </c>
      <c r="D155" s="72">
        <v>12</v>
      </c>
    </row>
    <row r="156" spans="1:4" x14ac:dyDescent="0.25">
      <c r="A156" s="72" t="s">
        <v>366</v>
      </c>
      <c r="B156" s="72" t="s">
        <v>367</v>
      </c>
      <c r="C156" s="72">
        <v>19</v>
      </c>
      <c r="D156" s="72">
        <v>19</v>
      </c>
    </row>
    <row r="157" spans="1:4" x14ac:dyDescent="0.25">
      <c r="A157" s="72" t="s">
        <v>368</v>
      </c>
      <c r="B157" s="72" t="s">
        <v>369</v>
      </c>
      <c r="C157" s="72">
        <v>8</v>
      </c>
      <c r="D157" s="72">
        <v>8</v>
      </c>
    </row>
    <row r="158" spans="1:4" x14ac:dyDescent="0.25">
      <c r="A158" s="72" t="s">
        <v>370</v>
      </c>
      <c r="B158" s="72" t="s">
        <v>371</v>
      </c>
      <c r="C158" s="72">
        <v>19</v>
      </c>
      <c r="D158" s="72">
        <v>19</v>
      </c>
    </row>
    <row r="159" spans="1:4" x14ac:dyDescent="0.25">
      <c r="A159" s="72" t="s">
        <v>372</v>
      </c>
      <c r="B159" s="72" t="s">
        <v>373</v>
      </c>
      <c r="C159" s="72">
        <v>3</v>
      </c>
      <c r="D159" s="72">
        <v>3</v>
      </c>
    </row>
    <row r="160" spans="1:4" x14ac:dyDescent="0.25">
      <c r="A160" s="72" t="s">
        <v>374</v>
      </c>
      <c r="B160" s="72" t="s">
        <v>375</v>
      </c>
      <c r="C160" s="72">
        <v>7</v>
      </c>
      <c r="D160" s="72">
        <v>7</v>
      </c>
    </row>
    <row r="161" spans="1:4" x14ac:dyDescent="0.25">
      <c r="A161" s="72" t="s">
        <v>376</v>
      </c>
      <c r="B161" s="72" t="s">
        <v>377</v>
      </c>
      <c r="C161" s="72">
        <v>8</v>
      </c>
      <c r="D161" s="72">
        <v>8</v>
      </c>
    </row>
    <row r="162" spans="1:4" x14ac:dyDescent="0.25">
      <c r="A162" s="72" t="s">
        <v>378</v>
      </c>
      <c r="B162" s="72" t="s">
        <v>379</v>
      </c>
      <c r="C162" s="72">
        <v>23</v>
      </c>
      <c r="D162" s="72">
        <v>23</v>
      </c>
    </row>
    <row r="163" spans="1:4" x14ac:dyDescent="0.25">
      <c r="A163" s="72" t="s">
        <v>380</v>
      </c>
      <c r="B163" s="72" t="s">
        <v>381</v>
      </c>
      <c r="C163" s="72">
        <v>10</v>
      </c>
      <c r="D163" s="72">
        <v>10</v>
      </c>
    </row>
    <row r="164" spans="1:4" x14ac:dyDescent="0.25">
      <c r="A164" s="72" t="s">
        <v>382</v>
      </c>
      <c r="B164" s="72" t="s">
        <v>383</v>
      </c>
      <c r="C164" s="72">
        <v>3</v>
      </c>
      <c r="D164" s="72">
        <v>3</v>
      </c>
    </row>
    <row r="165" spans="1:4" x14ac:dyDescent="0.25">
      <c r="A165" s="72" t="s">
        <v>384</v>
      </c>
      <c r="B165" s="72" t="s">
        <v>385</v>
      </c>
      <c r="C165" s="72">
        <v>11</v>
      </c>
      <c r="D165" s="72">
        <v>11</v>
      </c>
    </row>
    <row r="166" spans="1:4" x14ac:dyDescent="0.25">
      <c r="A166" s="72" t="s">
        <v>386</v>
      </c>
      <c r="B166" s="72" t="s">
        <v>387</v>
      </c>
      <c r="C166" s="72">
        <v>25</v>
      </c>
      <c r="D166" s="72">
        <v>25</v>
      </c>
    </row>
    <row r="167" spans="1:4" x14ac:dyDescent="0.25">
      <c r="A167" s="72" t="s">
        <v>388</v>
      </c>
      <c r="B167" s="72" t="s">
        <v>389</v>
      </c>
      <c r="C167" s="72">
        <v>8</v>
      </c>
      <c r="D167" s="72">
        <v>8</v>
      </c>
    </row>
    <row r="168" spans="1:4" x14ac:dyDescent="0.25">
      <c r="A168" s="72" t="s">
        <v>390</v>
      </c>
      <c r="B168" s="72" t="s">
        <v>391</v>
      </c>
      <c r="C168" s="72">
        <v>13</v>
      </c>
      <c r="D168" s="72">
        <v>13</v>
      </c>
    </row>
    <row r="169" spans="1:4" x14ac:dyDescent="0.25">
      <c r="A169" s="72" t="s">
        <v>392</v>
      </c>
      <c r="B169" s="72" t="s">
        <v>393</v>
      </c>
      <c r="C169" s="72">
        <v>15</v>
      </c>
      <c r="D169" s="72">
        <v>15</v>
      </c>
    </row>
    <row r="170" spans="1:4" x14ac:dyDescent="0.25">
      <c r="A170" s="72" t="s">
        <v>394</v>
      </c>
      <c r="B170" s="72" t="s">
        <v>395</v>
      </c>
      <c r="C170" s="72">
        <v>1</v>
      </c>
      <c r="D170" s="72">
        <v>1</v>
      </c>
    </row>
    <row r="171" spans="1:4" x14ac:dyDescent="0.25">
      <c r="A171" s="72" t="s">
        <v>396</v>
      </c>
      <c r="B171" s="72" t="s">
        <v>397</v>
      </c>
      <c r="C171" s="72">
        <v>7</v>
      </c>
      <c r="D171" s="72">
        <v>7</v>
      </c>
    </row>
    <row r="172" spans="1:4" x14ac:dyDescent="0.25">
      <c r="A172" s="72" t="s">
        <v>398</v>
      </c>
      <c r="B172" s="72" t="s">
        <v>399</v>
      </c>
      <c r="C172" s="72">
        <v>4</v>
      </c>
      <c r="D172" s="72">
        <v>4</v>
      </c>
    </row>
    <row r="173" spans="1:4" x14ac:dyDescent="0.25">
      <c r="A173" s="72" t="s">
        <v>400</v>
      </c>
      <c r="B173" s="72" t="s">
        <v>401</v>
      </c>
      <c r="C173" s="72">
        <v>5</v>
      </c>
      <c r="D173" s="72">
        <v>5</v>
      </c>
    </row>
    <row r="174" spans="1:4" x14ac:dyDescent="0.25">
      <c r="A174" s="72" t="s">
        <v>402</v>
      </c>
      <c r="B174" s="72" t="s">
        <v>403</v>
      </c>
      <c r="C174" s="72">
        <v>1</v>
      </c>
      <c r="D174" s="72">
        <v>1</v>
      </c>
    </row>
    <row r="175" spans="1:4" x14ac:dyDescent="0.25">
      <c r="A175" s="72" t="s">
        <v>404</v>
      </c>
      <c r="B175" s="72" t="s">
        <v>405</v>
      </c>
      <c r="C175" s="72">
        <v>13</v>
      </c>
      <c r="D175" s="72">
        <v>13</v>
      </c>
    </row>
    <row r="176" spans="1:4" x14ac:dyDescent="0.25">
      <c r="A176" s="72" t="s">
        <v>406</v>
      </c>
      <c r="B176" s="72" t="s">
        <v>407</v>
      </c>
      <c r="C176" s="72">
        <v>11</v>
      </c>
      <c r="D176" s="72">
        <v>11</v>
      </c>
    </row>
    <row r="177" spans="1:4" x14ac:dyDescent="0.25">
      <c r="A177" s="72" t="s">
        <v>408</v>
      </c>
      <c r="B177" s="72" t="s">
        <v>409</v>
      </c>
      <c r="C177" s="72">
        <v>12</v>
      </c>
      <c r="D177" s="72">
        <v>12</v>
      </c>
    </row>
    <row r="178" spans="1:4" x14ac:dyDescent="0.25">
      <c r="A178" s="72" t="s">
        <v>410</v>
      </c>
      <c r="B178" s="72" t="s">
        <v>411</v>
      </c>
      <c r="C178" s="72">
        <v>13</v>
      </c>
      <c r="D178" s="72">
        <v>13</v>
      </c>
    </row>
    <row r="179" spans="1:4" x14ac:dyDescent="0.25">
      <c r="A179" s="72" t="s">
        <v>412</v>
      </c>
      <c r="B179" s="72" t="s">
        <v>413</v>
      </c>
      <c r="C179" s="72">
        <v>10</v>
      </c>
      <c r="D179" s="72">
        <v>10</v>
      </c>
    </row>
    <row r="180" spans="1:4" x14ac:dyDescent="0.25">
      <c r="A180" s="72" t="s">
        <v>414</v>
      </c>
      <c r="B180" s="72" t="s">
        <v>415</v>
      </c>
      <c r="C180" s="72">
        <v>16</v>
      </c>
      <c r="D180" s="72">
        <v>16</v>
      </c>
    </row>
    <row r="181" spans="1:4" x14ac:dyDescent="0.25">
      <c r="A181" s="72" t="s">
        <v>416</v>
      </c>
      <c r="B181" s="72" t="s">
        <v>417</v>
      </c>
      <c r="C181" s="72">
        <v>2</v>
      </c>
      <c r="D181" s="72">
        <v>2</v>
      </c>
    </row>
    <row r="182" spans="1:4" x14ac:dyDescent="0.25">
      <c r="A182" s="72" t="s">
        <v>418</v>
      </c>
      <c r="B182" s="72" t="s">
        <v>419</v>
      </c>
      <c r="C182" s="72">
        <v>3</v>
      </c>
      <c r="D182" s="72">
        <v>3</v>
      </c>
    </row>
    <row r="183" spans="1:4" x14ac:dyDescent="0.25">
      <c r="A183" s="72" t="s">
        <v>420</v>
      </c>
      <c r="B183" s="72" t="s">
        <v>421</v>
      </c>
      <c r="C183" s="72">
        <v>2</v>
      </c>
      <c r="D183" s="72">
        <v>2</v>
      </c>
    </row>
    <row r="184" spans="1:4" x14ac:dyDescent="0.25">
      <c r="A184" s="72" t="s">
        <v>422</v>
      </c>
      <c r="B184" s="72" t="s">
        <v>423</v>
      </c>
      <c r="C184" s="72">
        <v>9</v>
      </c>
      <c r="D184" s="72">
        <v>9</v>
      </c>
    </row>
    <row r="185" spans="1:4" x14ac:dyDescent="0.25">
      <c r="A185" s="72" t="s">
        <v>424</v>
      </c>
      <c r="B185" s="72" t="s">
        <v>425</v>
      </c>
      <c r="C185" s="72">
        <v>14</v>
      </c>
      <c r="D185" s="72">
        <v>14</v>
      </c>
    </row>
    <row r="186" spans="1:4" x14ac:dyDescent="0.25">
      <c r="A186" s="72" t="s">
        <v>426</v>
      </c>
      <c r="B186" s="72" t="s">
        <v>427</v>
      </c>
      <c r="C186" s="72">
        <v>1</v>
      </c>
      <c r="D186" s="72">
        <v>1</v>
      </c>
    </row>
    <row r="187" spans="1:4" x14ac:dyDescent="0.25">
      <c r="A187" s="72" t="s">
        <v>428</v>
      </c>
      <c r="B187" s="72" t="s">
        <v>429</v>
      </c>
      <c r="C187" s="72">
        <v>6</v>
      </c>
      <c r="D187" s="72">
        <v>6</v>
      </c>
    </row>
    <row r="188" spans="1:4" x14ac:dyDescent="0.25">
      <c r="A188" s="72" t="s">
        <v>430</v>
      </c>
      <c r="B188" s="72" t="s">
        <v>431</v>
      </c>
      <c r="C188" s="72">
        <v>13</v>
      </c>
      <c r="D188" s="72">
        <v>13</v>
      </c>
    </row>
    <row r="189" spans="1:4" x14ac:dyDescent="0.25">
      <c r="A189" s="72" t="s">
        <v>432</v>
      </c>
      <c r="B189" s="72" t="s">
        <v>433</v>
      </c>
      <c r="C189" s="72">
        <v>8</v>
      </c>
      <c r="D189" s="72">
        <v>8</v>
      </c>
    </row>
    <row r="190" spans="1:4" x14ac:dyDescent="0.25">
      <c r="A190" s="72" t="s">
        <v>434</v>
      </c>
      <c r="B190" s="72" t="s">
        <v>435</v>
      </c>
      <c r="C190" s="72">
        <v>8</v>
      </c>
      <c r="D190" s="72">
        <v>8</v>
      </c>
    </row>
    <row r="191" spans="1:4" x14ac:dyDescent="0.25">
      <c r="A191" s="72" t="s">
        <v>436</v>
      </c>
      <c r="B191" s="72" t="s">
        <v>437</v>
      </c>
      <c r="C191" s="72">
        <v>5</v>
      </c>
      <c r="D191" s="72">
        <v>5</v>
      </c>
    </row>
    <row r="192" spans="1:4" x14ac:dyDescent="0.25">
      <c r="A192" s="72" t="s">
        <v>438</v>
      </c>
      <c r="B192" s="72" t="s">
        <v>439</v>
      </c>
      <c r="C192" s="72">
        <v>1</v>
      </c>
      <c r="D192" s="72">
        <v>1</v>
      </c>
    </row>
    <row r="193" spans="1:4" x14ac:dyDescent="0.25">
      <c r="A193" s="72" t="s">
        <v>440</v>
      </c>
      <c r="B193" s="72" t="s">
        <v>441</v>
      </c>
      <c r="C193" s="72">
        <v>13</v>
      </c>
      <c r="D193" s="72">
        <v>13</v>
      </c>
    </row>
    <row r="194" spans="1:4" x14ac:dyDescent="0.25">
      <c r="A194" s="72" t="s">
        <v>442</v>
      </c>
      <c r="B194" s="72" t="s">
        <v>443</v>
      </c>
      <c r="C194" s="72">
        <v>11</v>
      </c>
      <c r="D194" s="72">
        <v>11</v>
      </c>
    </row>
    <row r="195" spans="1:4" x14ac:dyDescent="0.25">
      <c r="A195" s="72" t="s">
        <v>444</v>
      </c>
      <c r="B195" s="72" t="s">
        <v>445</v>
      </c>
      <c r="C195" s="72">
        <v>4</v>
      </c>
      <c r="D195" s="72">
        <v>4</v>
      </c>
    </row>
    <row r="196" spans="1:4" x14ac:dyDescent="0.25">
      <c r="A196" s="72" t="s">
        <v>446</v>
      </c>
      <c r="B196" s="72" t="s">
        <v>447</v>
      </c>
      <c r="C196" s="72">
        <v>5</v>
      </c>
      <c r="D196" s="72">
        <v>5</v>
      </c>
    </row>
    <row r="197" spans="1:4" x14ac:dyDescent="0.25">
      <c r="A197" s="72" t="s">
        <v>448</v>
      </c>
      <c r="B197" s="72" t="s">
        <v>449</v>
      </c>
      <c r="C197" s="72">
        <v>26</v>
      </c>
      <c r="D197" s="72">
        <v>26</v>
      </c>
    </row>
    <row r="198" spans="1:4" x14ac:dyDescent="0.25">
      <c r="A198" s="72" t="s">
        <v>450</v>
      </c>
      <c r="B198" s="72" t="s">
        <v>451</v>
      </c>
      <c r="C198" s="72">
        <v>6</v>
      </c>
      <c r="D198" s="72">
        <v>6</v>
      </c>
    </row>
    <row r="199" spans="1:4" x14ac:dyDescent="0.25">
      <c r="A199" s="72" t="s">
        <v>452</v>
      </c>
      <c r="B199" s="72" t="s">
        <v>453</v>
      </c>
      <c r="C199" s="72">
        <v>4</v>
      </c>
      <c r="D199" s="72">
        <v>4</v>
      </c>
    </row>
    <row r="200" spans="1:4" x14ac:dyDescent="0.25">
      <c r="A200" s="72" t="s">
        <v>454</v>
      </c>
      <c r="B200" s="72" t="s">
        <v>455</v>
      </c>
      <c r="C200" s="72">
        <v>8</v>
      </c>
      <c r="D200" s="72">
        <v>8</v>
      </c>
    </row>
    <row r="201" spans="1:4" x14ac:dyDescent="0.25">
      <c r="A201" s="72" t="s">
        <v>456</v>
      </c>
      <c r="B201" s="72" t="s">
        <v>457</v>
      </c>
      <c r="C201" s="72">
        <v>5</v>
      </c>
      <c r="D201" s="72">
        <v>5</v>
      </c>
    </row>
    <row r="202" spans="1:4" x14ac:dyDescent="0.25">
      <c r="A202" s="72" t="s">
        <v>458</v>
      </c>
      <c r="B202" s="72" t="s">
        <v>459</v>
      </c>
      <c r="C202" s="72">
        <v>1</v>
      </c>
      <c r="D202" s="72">
        <v>1</v>
      </c>
    </row>
    <row r="203" spans="1:4" x14ac:dyDescent="0.25">
      <c r="A203" s="72" t="s">
        <v>460</v>
      </c>
      <c r="B203" s="72" t="s">
        <v>461</v>
      </c>
      <c r="C203" s="72">
        <v>11</v>
      </c>
      <c r="D203" s="72">
        <v>11</v>
      </c>
    </row>
    <row r="204" spans="1:4" x14ac:dyDescent="0.25">
      <c r="A204" s="72" t="s">
        <v>462</v>
      </c>
      <c r="B204" s="72" t="s">
        <v>463</v>
      </c>
      <c r="C204" s="72">
        <v>23</v>
      </c>
      <c r="D204" s="72">
        <v>23</v>
      </c>
    </row>
    <row r="205" spans="1:4" x14ac:dyDescent="0.25">
      <c r="A205" s="72" t="s">
        <v>464</v>
      </c>
      <c r="B205" s="72" t="s">
        <v>465</v>
      </c>
      <c r="C205" s="72">
        <v>8</v>
      </c>
      <c r="D205" s="72">
        <v>8</v>
      </c>
    </row>
    <row r="206" spans="1:4" x14ac:dyDescent="0.25">
      <c r="A206" s="72" t="s">
        <v>466</v>
      </c>
      <c r="B206" s="72" t="s">
        <v>467</v>
      </c>
      <c r="C206" s="72">
        <v>3</v>
      </c>
      <c r="D206" s="72">
        <v>3</v>
      </c>
    </row>
    <row r="207" spans="1:4" x14ac:dyDescent="0.25">
      <c r="A207" s="72" t="s">
        <v>468</v>
      </c>
      <c r="B207" s="72" t="s">
        <v>469</v>
      </c>
      <c r="C207" s="72">
        <v>14</v>
      </c>
      <c r="D207" s="72">
        <v>14</v>
      </c>
    </row>
    <row r="208" spans="1:4" x14ac:dyDescent="0.25">
      <c r="A208" s="72" t="s">
        <v>470</v>
      </c>
      <c r="B208" s="72" t="s">
        <v>471</v>
      </c>
      <c r="C208" s="72">
        <v>7</v>
      </c>
      <c r="D208" s="72">
        <v>7</v>
      </c>
    </row>
    <row r="209" spans="1:4" x14ac:dyDescent="0.25">
      <c r="A209" s="72" t="s">
        <v>472</v>
      </c>
      <c r="B209" s="72" t="s">
        <v>473</v>
      </c>
      <c r="C209" s="72">
        <v>17</v>
      </c>
      <c r="D209" s="72">
        <v>17</v>
      </c>
    </row>
    <row r="210" spans="1:4" x14ac:dyDescent="0.25">
      <c r="A210" s="72" t="s">
        <v>474</v>
      </c>
      <c r="B210" s="72" t="s">
        <v>475</v>
      </c>
      <c r="C210" s="72">
        <v>3</v>
      </c>
      <c r="D210" s="72">
        <v>3</v>
      </c>
    </row>
    <row r="211" spans="1:4" x14ac:dyDescent="0.25">
      <c r="A211" s="72" t="s">
        <v>476</v>
      </c>
      <c r="B211" s="72" t="s">
        <v>477</v>
      </c>
      <c r="C211" s="72">
        <v>1</v>
      </c>
      <c r="D211" s="72">
        <v>1</v>
      </c>
    </row>
    <row r="212" spans="1:4" x14ac:dyDescent="0.25">
      <c r="A212" s="72" t="s">
        <v>478</v>
      </c>
      <c r="B212" s="72" t="s">
        <v>479</v>
      </c>
      <c r="C212" s="72">
        <v>3</v>
      </c>
      <c r="D212" s="72">
        <v>3</v>
      </c>
    </row>
    <row r="213" spans="1:4" x14ac:dyDescent="0.25">
      <c r="A213" s="72" t="s">
        <v>480</v>
      </c>
      <c r="B213" s="72" t="s">
        <v>481</v>
      </c>
      <c r="C213" s="72">
        <v>7</v>
      </c>
      <c r="D213" s="72">
        <v>7</v>
      </c>
    </row>
    <row r="214" spans="1:4" x14ac:dyDescent="0.25">
      <c r="A214" s="72" t="s">
        <v>482</v>
      </c>
      <c r="B214" s="72" t="s">
        <v>483</v>
      </c>
      <c r="C214" s="72">
        <v>5</v>
      </c>
      <c r="D214" s="72">
        <v>5</v>
      </c>
    </row>
    <row r="215" spans="1:4" x14ac:dyDescent="0.25">
      <c r="A215" s="72" t="s">
        <v>484</v>
      </c>
      <c r="B215" s="72" t="s">
        <v>485</v>
      </c>
      <c r="C215" s="72">
        <v>13</v>
      </c>
      <c r="D215" s="72">
        <v>13</v>
      </c>
    </row>
    <row r="216" spans="1:4" x14ac:dyDescent="0.25">
      <c r="A216" s="72" t="s">
        <v>486</v>
      </c>
      <c r="B216" s="72" t="s">
        <v>487</v>
      </c>
      <c r="C216" s="72">
        <v>11</v>
      </c>
      <c r="D216" s="72">
        <v>11</v>
      </c>
    </row>
    <row r="217" spans="1:4" x14ac:dyDescent="0.25">
      <c r="A217" s="72" t="s">
        <v>488</v>
      </c>
      <c r="B217" s="72" t="s">
        <v>489</v>
      </c>
      <c r="C217" s="72">
        <v>7</v>
      </c>
      <c r="D217" s="72">
        <v>7</v>
      </c>
    </row>
    <row r="218" spans="1:4" x14ac:dyDescent="0.25">
      <c r="A218" s="72" t="s">
        <v>490</v>
      </c>
      <c r="B218" s="72" t="s">
        <v>491</v>
      </c>
      <c r="C218" s="72">
        <v>6</v>
      </c>
      <c r="D218" s="72">
        <v>6</v>
      </c>
    </row>
    <row r="219" spans="1:4" x14ac:dyDescent="0.25">
      <c r="A219" s="72" t="s">
        <v>492</v>
      </c>
      <c r="B219" s="72" t="s">
        <v>493</v>
      </c>
      <c r="C219" s="72">
        <v>19</v>
      </c>
      <c r="D219" s="72">
        <v>19</v>
      </c>
    </row>
    <row r="220" spans="1:4" x14ac:dyDescent="0.25">
      <c r="A220" s="72" t="s">
        <v>494</v>
      </c>
      <c r="B220" s="72" t="s">
        <v>495</v>
      </c>
      <c r="C220" s="72">
        <v>1</v>
      </c>
      <c r="D220" s="72">
        <v>1</v>
      </c>
    </row>
    <row r="221" spans="1:4" x14ac:dyDescent="0.25">
      <c r="A221" s="72" t="s">
        <v>496</v>
      </c>
      <c r="B221" s="72" t="s">
        <v>497</v>
      </c>
      <c r="C221" s="72">
        <v>14</v>
      </c>
      <c r="D221" s="72">
        <v>14</v>
      </c>
    </row>
    <row r="222" spans="1:4" x14ac:dyDescent="0.25">
      <c r="A222" s="72" t="s">
        <v>498</v>
      </c>
      <c r="B222" s="72" t="s">
        <v>499</v>
      </c>
      <c r="C222" s="72">
        <v>17</v>
      </c>
      <c r="D222" s="72">
        <v>17</v>
      </c>
    </row>
    <row r="223" spans="1:4" x14ac:dyDescent="0.25">
      <c r="A223" s="72" t="s">
        <v>500</v>
      </c>
      <c r="B223" s="72" t="s">
        <v>501</v>
      </c>
      <c r="C223" s="72">
        <v>14</v>
      </c>
      <c r="D223" s="72">
        <v>14</v>
      </c>
    </row>
    <row r="224" spans="1:4" x14ac:dyDescent="0.25">
      <c r="A224" s="72" t="s">
        <v>502</v>
      </c>
      <c r="B224" s="72" t="s">
        <v>503</v>
      </c>
      <c r="C224" s="72">
        <v>9</v>
      </c>
      <c r="D224" s="72">
        <v>9</v>
      </c>
    </row>
    <row r="225" spans="1:4" x14ac:dyDescent="0.25">
      <c r="A225" s="72" t="s">
        <v>504</v>
      </c>
      <c r="B225" s="72" t="s">
        <v>505</v>
      </c>
      <c r="C225" s="72">
        <v>10</v>
      </c>
      <c r="D225" s="72">
        <v>10</v>
      </c>
    </row>
    <row r="226" spans="1:4" x14ac:dyDescent="0.25">
      <c r="A226" s="72" t="s">
        <v>506</v>
      </c>
      <c r="B226" s="72" t="s">
        <v>507</v>
      </c>
      <c r="C226" s="72">
        <v>12</v>
      </c>
      <c r="D226" s="72">
        <v>12</v>
      </c>
    </row>
    <row r="227" spans="1:4" x14ac:dyDescent="0.25">
      <c r="A227" s="72" t="s">
        <v>508</v>
      </c>
      <c r="B227" s="72" t="s">
        <v>509</v>
      </c>
      <c r="C227" s="72">
        <v>5</v>
      </c>
      <c r="D227" s="72">
        <v>5</v>
      </c>
    </row>
    <row r="228" spans="1:4" x14ac:dyDescent="0.25">
      <c r="A228" s="72" t="s">
        <v>510</v>
      </c>
      <c r="B228" s="72" t="s">
        <v>511</v>
      </c>
      <c r="C228" s="72">
        <v>6</v>
      </c>
      <c r="D228" s="72">
        <v>6</v>
      </c>
    </row>
    <row r="229" spans="1:4" x14ac:dyDescent="0.25">
      <c r="A229" s="72" t="s">
        <v>512</v>
      </c>
      <c r="B229" s="72" t="s">
        <v>513</v>
      </c>
      <c r="C229" s="72">
        <v>15</v>
      </c>
      <c r="D229" s="72">
        <v>15</v>
      </c>
    </row>
    <row r="230" spans="1:4" x14ac:dyDescent="0.25">
      <c r="A230" s="72" t="s">
        <v>514</v>
      </c>
      <c r="B230" s="72" t="s">
        <v>515</v>
      </c>
      <c r="C230" s="72">
        <v>2</v>
      </c>
      <c r="D230" s="72">
        <v>2</v>
      </c>
    </row>
    <row r="231" spans="1:4" x14ac:dyDescent="0.25">
      <c r="A231" s="72" t="s">
        <v>516</v>
      </c>
      <c r="B231" s="72" t="s">
        <v>517</v>
      </c>
      <c r="C231" s="72">
        <v>1</v>
      </c>
      <c r="D231" s="72">
        <v>1</v>
      </c>
    </row>
    <row r="232" spans="1:4" x14ac:dyDescent="0.25">
      <c r="A232" s="72" t="s">
        <v>518</v>
      </c>
      <c r="B232" s="72" t="s">
        <v>519</v>
      </c>
      <c r="C232" s="72">
        <v>20</v>
      </c>
      <c r="D232" s="72">
        <v>20</v>
      </c>
    </row>
    <row r="233" spans="1:4" x14ac:dyDescent="0.25">
      <c r="A233" s="72" t="s">
        <v>520</v>
      </c>
      <c r="B233" s="72" t="s">
        <v>521</v>
      </c>
      <c r="C233" s="72">
        <v>17</v>
      </c>
      <c r="D233" s="72">
        <v>17</v>
      </c>
    </row>
    <row r="234" spans="1:4" x14ac:dyDescent="0.25">
      <c r="A234" s="72" t="s">
        <v>522</v>
      </c>
      <c r="B234" s="72" t="s">
        <v>523</v>
      </c>
      <c r="C234" s="72">
        <v>34</v>
      </c>
      <c r="D234" s="72">
        <v>34</v>
      </c>
    </row>
    <row r="235" spans="1:4" x14ac:dyDescent="0.25">
      <c r="A235" s="72" t="s">
        <v>524</v>
      </c>
      <c r="B235" s="72" t="s">
        <v>525</v>
      </c>
      <c r="C235" s="72">
        <v>6</v>
      </c>
      <c r="D235" s="72">
        <v>6</v>
      </c>
    </row>
    <row r="236" spans="1:4" x14ac:dyDescent="0.25">
      <c r="A236" s="72" t="s">
        <v>526</v>
      </c>
      <c r="B236" s="72" t="s">
        <v>527</v>
      </c>
      <c r="C236" s="72">
        <v>12</v>
      </c>
      <c r="D236" s="72">
        <v>12</v>
      </c>
    </row>
    <row r="237" spans="1:4" x14ac:dyDescent="0.25">
      <c r="A237" s="72" t="s">
        <v>528</v>
      </c>
      <c r="B237" s="72" t="s">
        <v>529</v>
      </c>
      <c r="C237" s="72">
        <v>3</v>
      </c>
      <c r="D237" s="72">
        <v>3</v>
      </c>
    </row>
    <row r="238" spans="1:4" x14ac:dyDescent="0.25">
      <c r="A238" s="72" t="s">
        <v>530</v>
      </c>
      <c r="B238" s="72" t="s">
        <v>531</v>
      </c>
      <c r="C238" s="72">
        <v>7</v>
      </c>
      <c r="D238" s="72">
        <v>7</v>
      </c>
    </row>
    <row r="239" spans="1:4" x14ac:dyDescent="0.25">
      <c r="A239" s="72" t="s">
        <v>532</v>
      </c>
      <c r="B239" s="72" t="s">
        <v>533</v>
      </c>
      <c r="C239" s="72">
        <v>15</v>
      </c>
      <c r="D239" s="72">
        <v>15</v>
      </c>
    </row>
    <row r="240" spans="1:4" x14ac:dyDescent="0.25">
      <c r="A240" s="72" t="s">
        <v>534</v>
      </c>
      <c r="B240" s="72" t="s">
        <v>535</v>
      </c>
      <c r="C240" s="72">
        <v>10</v>
      </c>
      <c r="D240" s="72">
        <v>10</v>
      </c>
    </row>
    <row r="241" spans="1:4" x14ac:dyDescent="0.25">
      <c r="A241" s="72" t="s">
        <v>536</v>
      </c>
      <c r="B241" s="72" t="s">
        <v>537</v>
      </c>
      <c r="C241" s="72">
        <v>22</v>
      </c>
      <c r="D241" s="72">
        <v>22</v>
      </c>
    </row>
    <row r="242" spans="1:4" x14ac:dyDescent="0.25">
      <c r="A242" s="72" t="s">
        <v>538</v>
      </c>
      <c r="B242" s="72" t="s">
        <v>539</v>
      </c>
      <c r="C242" s="72">
        <v>19</v>
      </c>
      <c r="D242" s="72">
        <v>19</v>
      </c>
    </row>
    <row r="243" spans="1:4" x14ac:dyDescent="0.25">
      <c r="A243" s="72" t="s">
        <v>540</v>
      </c>
      <c r="B243" s="72" t="s">
        <v>541</v>
      </c>
      <c r="C243" s="72">
        <v>7</v>
      </c>
      <c r="D243" s="72">
        <v>7</v>
      </c>
    </row>
    <row r="244" spans="1:4" x14ac:dyDescent="0.25">
      <c r="A244" s="72" t="s">
        <v>542</v>
      </c>
      <c r="B244" s="72" t="s">
        <v>543</v>
      </c>
      <c r="C244" s="72">
        <v>1</v>
      </c>
      <c r="D244" s="72">
        <v>1</v>
      </c>
    </row>
    <row r="245" spans="1:4" x14ac:dyDescent="0.25">
      <c r="A245" s="72" t="s">
        <v>544</v>
      </c>
      <c r="B245" s="72" t="s">
        <v>545</v>
      </c>
      <c r="C245" s="72">
        <v>5</v>
      </c>
      <c r="D245" s="72">
        <v>5</v>
      </c>
    </row>
    <row r="246" spans="1:4" x14ac:dyDescent="0.25">
      <c r="A246" s="72" t="s">
        <v>546</v>
      </c>
      <c r="B246" s="72" t="s">
        <v>547</v>
      </c>
      <c r="C246" s="72">
        <v>13</v>
      </c>
      <c r="D246" s="72">
        <v>13</v>
      </c>
    </row>
    <row r="247" spans="1:4" x14ac:dyDescent="0.25">
      <c r="A247" s="72" t="s">
        <v>548</v>
      </c>
      <c r="B247" s="72" t="s">
        <v>549</v>
      </c>
      <c r="C247" s="72">
        <v>4</v>
      </c>
      <c r="D247" s="72">
        <v>4</v>
      </c>
    </row>
    <row r="248" spans="1:4" x14ac:dyDescent="0.25">
      <c r="A248" s="72" t="s">
        <v>550</v>
      </c>
      <c r="B248" s="72" t="s">
        <v>551</v>
      </c>
      <c r="C248" s="72">
        <v>1</v>
      </c>
      <c r="D248" s="72">
        <v>1</v>
      </c>
    </row>
    <row r="249" spans="1:4" x14ac:dyDescent="0.25">
      <c r="A249" s="72" t="s">
        <v>552</v>
      </c>
      <c r="B249" s="72" t="s">
        <v>553</v>
      </c>
      <c r="C249" s="72">
        <v>11</v>
      </c>
      <c r="D249" s="72">
        <v>11</v>
      </c>
    </row>
    <row r="250" spans="1:4" x14ac:dyDescent="0.25">
      <c r="A250" s="72" t="s">
        <v>554</v>
      </c>
      <c r="B250" s="72" t="s">
        <v>555</v>
      </c>
      <c r="C250" s="72">
        <v>38</v>
      </c>
      <c r="D250" s="72">
        <v>38</v>
      </c>
    </row>
    <row r="251" spans="1:4" x14ac:dyDescent="0.25">
      <c r="A251" s="72" t="s">
        <v>556</v>
      </c>
      <c r="B251" s="72" t="s">
        <v>557</v>
      </c>
      <c r="C251" s="72">
        <v>7</v>
      </c>
      <c r="D251" s="72">
        <v>7</v>
      </c>
    </row>
    <row r="252" spans="1:4" x14ac:dyDescent="0.25">
      <c r="A252" s="72" t="s">
        <v>558</v>
      </c>
      <c r="B252" s="72" t="s">
        <v>559</v>
      </c>
      <c r="C252" s="72">
        <v>7</v>
      </c>
      <c r="D252" s="72">
        <v>7</v>
      </c>
    </row>
    <row r="253" spans="1:4" x14ac:dyDescent="0.25">
      <c r="A253" s="72" t="s">
        <v>560</v>
      </c>
      <c r="B253" s="72" t="s">
        <v>561</v>
      </c>
      <c r="C253" s="72">
        <v>22</v>
      </c>
      <c r="D253" s="72">
        <v>22</v>
      </c>
    </row>
    <row r="254" spans="1:4" x14ac:dyDescent="0.25">
      <c r="A254" s="72" t="s">
        <v>562</v>
      </c>
      <c r="B254" s="72" t="s">
        <v>563</v>
      </c>
      <c r="C254" s="72">
        <v>11</v>
      </c>
      <c r="D254" s="72">
        <v>11</v>
      </c>
    </row>
    <row r="255" spans="1:4" x14ac:dyDescent="0.25">
      <c r="A255" s="72" t="s">
        <v>564</v>
      </c>
      <c r="B255" s="72" t="s">
        <v>565</v>
      </c>
      <c r="C255" s="72">
        <v>10</v>
      </c>
      <c r="D255" s="72">
        <v>10</v>
      </c>
    </row>
    <row r="256" spans="1:4" x14ac:dyDescent="0.25">
      <c r="A256" s="72" t="s">
        <v>566</v>
      </c>
      <c r="B256" s="72" t="s">
        <v>567</v>
      </c>
      <c r="C256" s="72">
        <v>29</v>
      </c>
      <c r="D256" s="72">
        <v>29</v>
      </c>
    </row>
    <row r="257" spans="1:4" x14ac:dyDescent="0.25">
      <c r="A257" s="72" t="s">
        <v>568</v>
      </c>
      <c r="B257" s="72" t="s">
        <v>569</v>
      </c>
      <c r="C257" s="72">
        <v>5</v>
      </c>
      <c r="D257" s="72">
        <v>5</v>
      </c>
    </row>
    <row r="258" spans="1:4" x14ac:dyDescent="0.25">
      <c r="A258" s="72" t="s">
        <v>570</v>
      </c>
      <c r="B258" s="72" t="s">
        <v>571</v>
      </c>
      <c r="C258" s="72">
        <v>1</v>
      </c>
      <c r="D258" s="72">
        <v>1</v>
      </c>
    </row>
    <row r="259" spans="1:4" x14ac:dyDescent="0.25">
      <c r="A259" s="72" t="s">
        <v>572</v>
      </c>
      <c r="B259" s="72" t="s">
        <v>573</v>
      </c>
      <c r="C259" s="72">
        <v>8</v>
      </c>
      <c r="D259" s="72">
        <v>8</v>
      </c>
    </row>
    <row r="260" spans="1:4" x14ac:dyDescent="0.25">
      <c r="A260" s="72" t="s">
        <v>574</v>
      </c>
      <c r="B260" s="72" t="s">
        <v>575</v>
      </c>
      <c r="C260" s="72">
        <v>1</v>
      </c>
      <c r="D260" s="72">
        <v>1</v>
      </c>
    </row>
    <row r="261" spans="1:4" x14ac:dyDescent="0.25">
      <c r="A261" s="72" t="s">
        <v>576</v>
      </c>
      <c r="B261" s="72" t="s">
        <v>577</v>
      </c>
      <c r="C261" s="72">
        <v>18</v>
      </c>
      <c r="D261" s="72">
        <v>18</v>
      </c>
    </row>
    <row r="262" spans="1:4" x14ac:dyDescent="0.25">
      <c r="A262" s="72" t="s">
        <v>578</v>
      </c>
      <c r="B262" s="72" t="s">
        <v>579</v>
      </c>
      <c r="C262" s="72">
        <v>17</v>
      </c>
      <c r="D262" s="72">
        <v>17</v>
      </c>
    </row>
    <row r="263" spans="1:4" x14ac:dyDescent="0.25">
      <c r="A263" s="72" t="s">
        <v>580</v>
      </c>
      <c r="B263" s="72" t="s">
        <v>581</v>
      </c>
      <c r="C263" s="72">
        <v>6</v>
      </c>
      <c r="D263" s="72">
        <v>6</v>
      </c>
    </row>
    <row r="264" spans="1:4" x14ac:dyDescent="0.25">
      <c r="A264" s="72" t="s">
        <v>582</v>
      </c>
      <c r="B264" s="72" t="s">
        <v>583</v>
      </c>
      <c r="C264" s="72">
        <v>31</v>
      </c>
      <c r="D264" s="72">
        <v>31</v>
      </c>
    </row>
    <row r="265" spans="1:4" x14ac:dyDescent="0.25">
      <c r="A265" s="72" t="s">
        <v>584</v>
      </c>
      <c r="B265" s="72" t="s">
        <v>585</v>
      </c>
      <c r="C265" s="72">
        <v>3</v>
      </c>
      <c r="D265" s="72">
        <v>3</v>
      </c>
    </row>
    <row r="266" spans="1:4" x14ac:dyDescent="0.25">
      <c r="A266" s="72" t="s">
        <v>586</v>
      </c>
      <c r="B266" s="72" t="s">
        <v>587</v>
      </c>
      <c r="C266" s="72">
        <v>22</v>
      </c>
      <c r="D266" s="72">
        <v>22</v>
      </c>
    </row>
    <row r="267" spans="1:4" x14ac:dyDescent="0.25">
      <c r="A267" s="72" t="s">
        <v>588</v>
      </c>
      <c r="B267" s="72" t="s">
        <v>589</v>
      </c>
      <c r="C267" s="72">
        <v>17</v>
      </c>
      <c r="D267" s="72">
        <v>17</v>
      </c>
    </row>
    <row r="268" spans="1:4" x14ac:dyDescent="0.25">
      <c r="A268" s="71" t="s">
        <v>64</v>
      </c>
      <c r="C268" s="71">
        <v>2807</v>
      </c>
      <c r="D268" s="71">
        <v>2807</v>
      </c>
    </row>
  </sheetData>
  <sheetProtection algorithmName="SHA-512" hashValue="I9B5SBgrMJzuYUznZsH50gV3ZdE+YfEV0Del1w6UNSYtyxi/CczO/QrZQuF4hqOGOSJlcqyT6MMW5cDTjeHs9g==" saltValue="c0elGyYS9B1JcVLWT1buO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Start</vt:lpstr>
      <vt:lpstr>1. Runde</vt:lpstr>
      <vt:lpstr>2. Runde</vt:lpstr>
      <vt:lpstr>3. Runde</vt:lpstr>
      <vt:lpstr>Vereine 10m</vt:lpstr>
      <vt:lpstr>'1. Runde'!Druckbereich</vt:lpstr>
      <vt:lpstr>'2. Runde'!Druckbereich</vt:lpstr>
      <vt:lpstr>'3. Runde'!Druckbereich</vt:lpstr>
      <vt:lpstr>Start!Druckbereich</vt:lpstr>
    </vt:vector>
  </TitlesOfParts>
  <Company>SBB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Brupbacher Martin</dc:creator>
  <cp:lastModifiedBy>Martin Brupbacher</cp:lastModifiedBy>
  <cp:lastPrinted>2025-08-28T12:05:24Z</cp:lastPrinted>
  <dcterms:created xsi:type="dcterms:W3CDTF">2009-11-24T05:52:13Z</dcterms:created>
  <dcterms:modified xsi:type="dcterms:W3CDTF">2025-08-28T12:05:32Z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2025-08-27T20:45:54Z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f8978db3-1905-4043-84b6-6a63ba41d452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