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 codeName="{1AED2BDD-1FA3-CEF2-32D4-FBADEFEB71EE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Daten\6 Dokumente-Formulare\Dokumente\Bereich AR\01_Dokumente_deutsch\Originaldateien\"/>
    </mc:Choice>
  </mc:AlternateContent>
  <xr:revisionPtr revIDLastSave="0" documentId="13_ncr:1_{8EC998EE-DD9B-4926-B5EB-F1A76BD4A7AB}" xr6:coauthVersionLast="44" xr6:coauthVersionMax="45" xr10:uidLastSave="{00000000-0000-0000-0000-000000000000}"/>
  <bookViews>
    <workbookView xWindow="-98" yWindow="-98" windowWidth="22695" windowHeight="14595" tabRatio="768" activeTab="4" xr2:uid="{00000000-000D-0000-FFFF-FFFF00000000}"/>
  </bookViews>
  <sheets>
    <sheet name="Zuweisung zu Altersstufe" sheetId="26" r:id="rId1"/>
    <sheet name="Muster Gewehr" sheetId="28" state="hidden" r:id="rId2"/>
    <sheet name="Berechnung Altersstufe" sheetId="33" r:id="rId3"/>
    <sheet name="GEWEHR" sheetId="31" r:id="rId4"/>
    <sheet name="PISTOLE" sheetId="32" r:id="rId5"/>
  </sheets>
  <definedNames>
    <definedName name="_xlnm._FilterDatabase" localSheetId="3" hidden="1">GEWEHR!$F$20:$L$20</definedName>
    <definedName name="_xlnm._FilterDatabase" localSheetId="1" hidden="1">'Muster Gewehr'!$F$20:$L$70</definedName>
    <definedName name="_xlnm._FilterDatabase" localSheetId="4" hidden="1">PISTOLE!$F$20:$L$70</definedName>
    <definedName name="_xlnm.Print_Area" localSheetId="3">GEWEHR!$A$1:$M$72</definedName>
    <definedName name="_xlnm.Print_Area" localSheetId="1">'Muster Gewehr'!$A$1:$M$72</definedName>
    <definedName name="_xlnm.Print_Area" localSheetId="4">PISTOLE!$A$1:$M$72</definedName>
    <definedName name="_xlnm.Print_Titles" localSheetId="3">GEWEHR!$18:$19</definedName>
    <definedName name="_xlnm.Print_Titles" localSheetId="1">'Muster Gewehr'!$18:$19</definedName>
    <definedName name="_xlnm.Print_Titles" localSheetId="4">PISTOLE!$18:$19</definedName>
    <definedName name="Finaljahr">GEWEHR!$W$4:$W$15</definedName>
    <definedName name="kat" localSheetId="3">GEWEHR!$P$21:$Q$36</definedName>
    <definedName name="kat" localSheetId="4">PISTOLE!$P$21:$Q$36</definedName>
    <definedName name="kat">'Muster Gewehr'!$P$21:$Q$36</definedName>
    <definedName name="Region">GEWEHR!$V$4:$V$7</definedName>
    <definedName name="Regionen">GEWEHR!$S$29:$S$31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32" l="1"/>
  <c r="K23" i="32"/>
  <c r="K24" i="32"/>
  <c r="O19" i="31"/>
  <c r="C8" i="33"/>
  <c r="C9" i="33"/>
  <c r="D8" i="33"/>
  <c r="B9" i="33"/>
  <c r="C13" i="33"/>
  <c r="D13" i="33"/>
  <c r="D14" i="33" s="1"/>
  <c r="E13" i="33"/>
  <c r="E14" i="33" s="1"/>
  <c r="B14" i="33"/>
  <c r="C14" i="33"/>
  <c r="C18" i="33"/>
  <c r="C19" i="33" s="1"/>
  <c r="D18" i="33"/>
  <c r="E18" i="33" s="1"/>
  <c r="E19" i="33" s="1"/>
  <c r="B19" i="33"/>
  <c r="C23" i="33"/>
  <c r="D23" i="33" s="1"/>
  <c r="B24" i="33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60" i="32"/>
  <c r="N61" i="32"/>
  <c r="N62" i="32"/>
  <c r="N63" i="32"/>
  <c r="N64" i="32"/>
  <c r="N65" i="32"/>
  <c r="N66" i="32"/>
  <c r="N67" i="32"/>
  <c r="N68" i="32"/>
  <c r="N69" i="32"/>
  <c r="N1" i="32"/>
  <c r="N23" i="32"/>
  <c r="F23" i="32"/>
  <c r="N21" i="32"/>
  <c r="F21" i="32"/>
  <c r="F27" i="32"/>
  <c r="F28" i="32"/>
  <c r="F29" i="32"/>
  <c r="F30" i="32"/>
  <c r="F31" i="32"/>
  <c r="F32" i="32"/>
  <c r="F33" i="32"/>
  <c r="F34" i="32"/>
  <c r="F35" i="32"/>
  <c r="F36" i="32"/>
  <c r="F37" i="32"/>
  <c r="F38" i="32"/>
  <c r="F39" i="32"/>
  <c r="F40" i="32"/>
  <c r="F41" i="32"/>
  <c r="F42" i="32"/>
  <c r="F43" i="32"/>
  <c r="F44" i="32"/>
  <c r="F45" i="32"/>
  <c r="F46" i="32"/>
  <c r="F47" i="32"/>
  <c r="F48" i="32"/>
  <c r="F49" i="32"/>
  <c r="F50" i="32"/>
  <c r="F51" i="32"/>
  <c r="F52" i="32"/>
  <c r="F53" i="32"/>
  <c r="F54" i="32"/>
  <c r="F55" i="32"/>
  <c r="F56" i="32"/>
  <c r="F57" i="32"/>
  <c r="F58" i="32"/>
  <c r="F59" i="32"/>
  <c r="F60" i="32"/>
  <c r="F61" i="32"/>
  <c r="F62" i="32"/>
  <c r="F63" i="32"/>
  <c r="F64" i="32"/>
  <c r="F65" i="32"/>
  <c r="F66" i="32"/>
  <c r="F67" i="32"/>
  <c r="F68" i="32"/>
  <c r="F69" i="32"/>
  <c r="N22" i="31"/>
  <c r="N23" i="31"/>
  <c r="N24" i="31"/>
  <c r="N25" i="31"/>
  <c r="N26" i="31"/>
  <c r="N27" i="31"/>
  <c r="N28" i="31"/>
  <c r="N29" i="31"/>
  <c r="N30" i="31"/>
  <c r="N31" i="31"/>
  <c r="N32" i="31"/>
  <c r="N33" i="31"/>
  <c r="N34" i="31"/>
  <c r="N35" i="31"/>
  <c r="N36" i="31"/>
  <c r="N37" i="31"/>
  <c r="N38" i="31"/>
  <c r="N39" i="31"/>
  <c r="N40" i="31"/>
  <c r="N41" i="31"/>
  <c r="N42" i="31"/>
  <c r="N43" i="31"/>
  <c r="N44" i="31"/>
  <c r="N45" i="31"/>
  <c r="N46" i="31"/>
  <c r="N47" i="31"/>
  <c r="N48" i="31"/>
  <c r="N49" i="31"/>
  <c r="N50" i="31"/>
  <c r="N51" i="31"/>
  <c r="N52" i="31"/>
  <c r="N53" i="31"/>
  <c r="N54" i="31"/>
  <c r="N55" i="31"/>
  <c r="N56" i="31"/>
  <c r="N57" i="31"/>
  <c r="N58" i="31"/>
  <c r="N59" i="31"/>
  <c r="N60" i="31"/>
  <c r="N61" i="31"/>
  <c r="N62" i="31"/>
  <c r="N63" i="31"/>
  <c r="N64" i="31"/>
  <c r="N65" i="31"/>
  <c r="N66" i="31"/>
  <c r="N67" i="31"/>
  <c r="N68" i="31"/>
  <c r="N69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69" i="31"/>
  <c r="M23" i="31"/>
  <c r="M24" i="31"/>
  <c r="M25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69" i="31"/>
  <c r="N1" i="31"/>
  <c r="N21" i="31"/>
  <c r="F21" i="31"/>
  <c r="F23" i="31"/>
  <c r="F22" i="31"/>
  <c r="F1" i="31" s="1"/>
  <c r="E1" i="31" s="1"/>
  <c r="K25" i="31"/>
  <c r="N19" i="32"/>
  <c r="O19" i="32"/>
  <c r="M21" i="32"/>
  <c r="K22" i="32"/>
  <c r="M22" i="32"/>
  <c r="M23" i="32"/>
  <c r="M24" i="32"/>
  <c r="M25" i="32"/>
  <c r="M26" i="32"/>
  <c r="K27" i="32"/>
  <c r="M27" i="32"/>
  <c r="K28" i="32"/>
  <c r="M28" i="32"/>
  <c r="K29" i="32"/>
  <c r="M29" i="32"/>
  <c r="K30" i="32"/>
  <c r="M30" i="32"/>
  <c r="K31" i="32"/>
  <c r="M31" i="32"/>
  <c r="K32" i="32"/>
  <c r="M32" i="32"/>
  <c r="K33" i="32"/>
  <c r="M33" i="32"/>
  <c r="K34" i="32"/>
  <c r="M34" i="32"/>
  <c r="K35" i="32"/>
  <c r="M35" i="32"/>
  <c r="K36" i="32"/>
  <c r="M36" i="32"/>
  <c r="K37" i="32"/>
  <c r="M37" i="32"/>
  <c r="K38" i="32"/>
  <c r="M38" i="32"/>
  <c r="K39" i="32"/>
  <c r="M39" i="32"/>
  <c r="K40" i="32"/>
  <c r="M40" i="32"/>
  <c r="K41" i="32"/>
  <c r="M41" i="32"/>
  <c r="K42" i="32"/>
  <c r="M42" i="32"/>
  <c r="K43" i="32"/>
  <c r="M43" i="32"/>
  <c r="K44" i="32"/>
  <c r="M44" i="32"/>
  <c r="K45" i="32"/>
  <c r="M45" i="32"/>
  <c r="K46" i="32"/>
  <c r="M46" i="32"/>
  <c r="K47" i="32"/>
  <c r="M47" i="32"/>
  <c r="K48" i="32"/>
  <c r="M48" i="32"/>
  <c r="K49" i="32"/>
  <c r="M49" i="32"/>
  <c r="K50" i="32"/>
  <c r="M50" i="32"/>
  <c r="K51" i="32"/>
  <c r="M51" i="32"/>
  <c r="K52" i="32"/>
  <c r="M52" i="32"/>
  <c r="K53" i="32"/>
  <c r="M53" i="32"/>
  <c r="K54" i="32"/>
  <c r="M54" i="32"/>
  <c r="K55" i="32"/>
  <c r="M55" i="32"/>
  <c r="K56" i="32"/>
  <c r="M56" i="32"/>
  <c r="K57" i="32"/>
  <c r="M57" i="32"/>
  <c r="K58" i="32"/>
  <c r="M58" i="32"/>
  <c r="K59" i="32"/>
  <c r="M59" i="32"/>
  <c r="K60" i="32"/>
  <c r="M60" i="32"/>
  <c r="K61" i="32"/>
  <c r="M61" i="32"/>
  <c r="K62" i="32"/>
  <c r="M62" i="32"/>
  <c r="K63" i="32"/>
  <c r="M63" i="32"/>
  <c r="K64" i="32"/>
  <c r="M64" i="32"/>
  <c r="K65" i="32"/>
  <c r="M65" i="32"/>
  <c r="K66" i="32"/>
  <c r="M66" i="32"/>
  <c r="K67" i="32"/>
  <c r="M67" i="32"/>
  <c r="K68" i="32"/>
  <c r="M68" i="32"/>
  <c r="K69" i="32"/>
  <c r="M69" i="32"/>
  <c r="L70" i="32"/>
  <c r="K22" i="31"/>
  <c r="K23" i="31"/>
  <c r="K24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N19" i="31"/>
  <c r="K21" i="31"/>
  <c r="M21" i="31"/>
  <c r="M22" i="31"/>
  <c r="L70" i="31"/>
  <c r="O19" i="28"/>
  <c r="N19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N1" i="28"/>
  <c r="N54" i="28" s="1"/>
  <c r="N28" i="28"/>
  <c r="F28" i="28" s="1"/>
  <c r="F41" i="28"/>
  <c r="K21" i="28"/>
  <c r="M21" i="28"/>
  <c r="K22" i="28"/>
  <c r="M22" i="28"/>
  <c r="K23" i="28"/>
  <c r="M23" i="28"/>
  <c r="K24" i="28"/>
  <c r="M24" i="28"/>
  <c r="K25" i="28"/>
  <c r="M25" i="28"/>
  <c r="K26" i="28"/>
  <c r="M26" i="28"/>
  <c r="K27" i="28"/>
  <c r="M27" i="28"/>
  <c r="K28" i="28"/>
  <c r="M28" i="28"/>
  <c r="K29" i="28"/>
  <c r="M29" i="28"/>
  <c r="K30" i="28"/>
  <c r="M30" i="28"/>
  <c r="K31" i="28"/>
  <c r="M31" i="28"/>
  <c r="K32" i="28"/>
  <c r="M32" i="28"/>
  <c r="K33" i="28"/>
  <c r="M33" i="28"/>
  <c r="K34" i="28"/>
  <c r="M34" i="28"/>
  <c r="K35" i="28"/>
  <c r="M35" i="28"/>
  <c r="K36" i="28"/>
  <c r="M36" i="28"/>
  <c r="K37" i="28"/>
  <c r="M37" i="28"/>
  <c r="K38" i="28"/>
  <c r="M38" i="28"/>
  <c r="K39" i="28"/>
  <c r="M39" i="28"/>
  <c r="K40" i="28"/>
  <c r="M40" i="28"/>
  <c r="K41" i="28"/>
  <c r="M41" i="28"/>
  <c r="K42" i="28"/>
  <c r="M42" i="28"/>
  <c r="K43" i="28"/>
  <c r="M43" i="28"/>
  <c r="K44" i="28"/>
  <c r="M44" i="28"/>
  <c r="K45" i="28"/>
  <c r="M45" i="28"/>
  <c r="K46" i="28"/>
  <c r="M46" i="28"/>
  <c r="K47" i="28"/>
  <c r="M47" i="28"/>
  <c r="K48" i="28"/>
  <c r="M48" i="28"/>
  <c r="K49" i="28"/>
  <c r="M49" i="28"/>
  <c r="K50" i="28"/>
  <c r="M50" i="28"/>
  <c r="K51" i="28"/>
  <c r="M51" i="28"/>
  <c r="K52" i="28"/>
  <c r="M52" i="28"/>
  <c r="K53" i="28"/>
  <c r="M53" i="28"/>
  <c r="K54" i="28"/>
  <c r="M54" i="28"/>
  <c r="K55" i="28"/>
  <c r="M55" i="28"/>
  <c r="K56" i="28"/>
  <c r="M56" i="28"/>
  <c r="K57" i="28"/>
  <c r="M57" i="28"/>
  <c r="K58" i="28"/>
  <c r="M58" i="28"/>
  <c r="K59" i="28"/>
  <c r="M59" i="28"/>
  <c r="K60" i="28"/>
  <c r="M60" i="28"/>
  <c r="K61" i="28"/>
  <c r="M61" i="28"/>
  <c r="K62" i="28"/>
  <c r="M62" i="28"/>
  <c r="K63" i="28"/>
  <c r="M63" i="28"/>
  <c r="K64" i="28"/>
  <c r="M64" i="28"/>
  <c r="K65" i="28"/>
  <c r="M65" i="28"/>
  <c r="K66" i="28"/>
  <c r="M66" i="28"/>
  <c r="K67" i="28"/>
  <c r="M67" i="28"/>
  <c r="K68" i="28"/>
  <c r="M68" i="28"/>
  <c r="K69" i="28"/>
  <c r="M69" i="28"/>
  <c r="K70" i="28"/>
  <c r="L70" i="28"/>
  <c r="N59" i="28"/>
  <c r="N21" i="28"/>
  <c r="F21" i="28" s="1"/>
  <c r="N29" i="28"/>
  <c r="F29" i="28" s="1"/>
  <c r="N56" i="28"/>
  <c r="N27" i="28"/>
  <c r="F27" i="28" s="1"/>
  <c r="N62" i="28"/>
  <c r="N40" i="28"/>
  <c r="F40" i="28" s="1"/>
  <c r="N61" i="28"/>
  <c r="N35" i="28"/>
  <c r="F35" i="28" s="1"/>
  <c r="N58" i="28"/>
  <c r="N64" i="28"/>
  <c r="N57" i="28"/>
  <c r="N32" i="28"/>
  <c r="F32" i="28" s="1"/>
  <c r="N47" i="28"/>
  <c r="N50" i="28"/>
  <c r="C24" i="33"/>
  <c r="N31" i="28"/>
  <c r="F31" i="28" s="1"/>
  <c r="N23" i="28"/>
  <c r="F23" i="28" s="1"/>
  <c r="N68" i="28"/>
  <c r="K26" i="32"/>
  <c r="K21" i="32"/>
  <c r="N26" i="32"/>
  <c r="F26" i="32"/>
  <c r="N22" i="32"/>
  <c r="F22" i="32"/>
  <c r="N25" i="32"/>
  <c r="F25" i="32"/>
  <c r="N24" i="32"/>
  <c r="F24" i="32"/>
  <c r="D24" i="33" l="1"/>
  <c r="E23" i="33"/>
  <c r="F23" i="33" s="1"/>
  <c r="N52" i="28"/>
  <c r="N38" i="28"/>
  <c r="F38" i="28" s="1"/>
  <c r="N66" i="28"/>
  <c r="D19" i="33"/>
  <c r="N36" i="28"/>
  <c r="F36" i="28" s="1"/>
  <c r="N34" i="28"/>
  <c r="F34" i="28" s="1"/>
  <c r="N25" i="28"/>
  <c r="F25" i="28" s="1"/>
  <c r="N26" i="28"/>
  <c r="F26" i="28" s="1"/>
  <c r="N45" i="28"/>
  <c r="N48" i="28"/>
  <c r="N44" i="28"/>
  <c r="N65" i="28"/>
  <c r="N67" i="28"/>
  <c r="N39" i="28"/>
  <c r="F39" i="28" s="1"/>
  <c r="N42" i="28"/>
  <c r="N49" i="28"/>
  <c r="N41" i="28"/>
  <c r="E4" i="28"/>
  <c r="F4" i="32"/>
  <c r="F1" i="32"/>
  <c r="E1" i="32" s="1"/>
  <c r="F5" i="32"/>
  <c r="E24" i="33"/>
  <c r="E5" i="28"/>
  <c r="E8" i="33"/>
  <c r="D9" i="33"/>
  <c r="F18" i="33"/>
  <c r="F13" i="33"/>
  <c r="F5" i="31"/>
  <c r="F4" i="31"/>
  <c r="N69" i="28"/>
  <c r="N22" i="28"/>
  <c r="F22" i="28" s="1"/>
  <c r="N46" i="28"/>
  <c r="N55" i="28"/>
  <c r="N37" i="28"/>
  <c r="F37" i="28" s="1"/>
  <c r="N63" i="28"/>
  <c r="N24" i="28"/>
  <c r="F24" i="28" s="1"/>
  <c r="N60" i="28"/>
  <c r="N53" i="28"/>
  <c r="N33" i="28"/>
  <c r="F33" i="28" s="1"/>
  <c r="N43" i="28"/>
  <c r="N30" i="28"/>
  <c r="F30" i="28" s="1"/>
  <c r="N51" i="28"/>
  <c r="G23" i="33" l="1"/>
  <c r="F24" i="33"/>
  <c r="F1" i="28"/>
  <c r="E1" i="28" s="1"/>
  <c r="G18" i="33"/>
  <c r="F19" i="33"/>
  <c r="F8" i="33"/>
  <c r="E9" i="33"/>
  <c r="F14" i="33"/>
  <c r="G13" i="33"/>
  <c r="H23" i="33" l="1"/>
  <c r="G24" i="33"/>
  <c r="G14" i="33"/>
  <c r="H13" i="33"/>
  <c r="G8" i="33"/>
  <c r="F9" i="33"/>
  <c r="G19" i="33"/>
  <c r="H18" i="33"/>
  <c r="H24" i="33" l="1"/>
  <c r="I23" i="33"/>
  <c r="I18" i="33"/>
  <c r="H19" i="33"/>
  <c r="G9" i="33"/>
  <c r="H8" i="33"/>
  <c r="I13" i="33"/>
  <c r="H14" i="33"/>
  <c r="J23" i="33" l="1"/>
  <c r="I24" i="33"/>
  <c r="H9" i="33"/>
  <c r="I8" i="33"/>
  <c r="I14" i="33"/>
  <c r="J13" i="33"/>
  <c r="I19" i="33"/>
  <c r="J18" i="33"/>
  <c r="K23" i="33" l="1"/>
  <c r="J24" i="33"/>
  <c r="J14" i="33"/>
  <c r="K13" i="33"/>
  <c r="K18" i="33"/>
  <c r="J19" i="33"/>
  <c r="J8" i="33"/>
  <c r="I9" i="33"/>
  <c r="L23" i="33" l="1"/>
  <c r="K24" i="33"/>
  <c r="L18" i="33"/>
  <c r="K19" i="33"/>
  <c r="K14" i="33"/>
  <c r="L13" i="33"/>
  <c r="J9" i="33"/>
  <c r="K8" i="33"/>
  <c r="L24" i="33" l="1"/>
  <c r="M23" i="33"/>
  <c r="M13" i="33"/>
  <c r="L14" i="33"/>
  <c r="K9" i="33"/>
  <c r="L8" i="33"/>
  <c r="M18" i="33"/>
  <c r="L19" i="33"/>
  <c r="N23" i="33" l="1"/>
  <c r="M24" i="33"/>
  <c r="L9" i="33"/>
  <c r="M8" i="33"/>
  <c r="M19" i="33"/>
  <c r="N18" i="33"/>
  <c r="M14" i="33"/>
  <c r="N13" i="33"/>
  <c r="O23" i="33" l="1"/>
  <c r="N24" i="33"/>
  <c r="O18" i="33"/>
  <c r="N19" i="33"/>
  <c r="N14" i="33"/>
  <c r="O13" i="33"/>
  <c r="N8" i="33"/>
  <c r="M9" i="33"/>
  <c r="P23" i="33" l="1"/>
  <c r="O24" i="33"/>
  <c r="O14" i="33"/>
  <c r="P13" i="33"/>
  <c r="N9" i="33"/>
  <c r="O8" i="33"/>
  <c r="P18" i="33"/>
  <c r="O19" i="33"/>
  <c r="P24" i="33" l="1"/>
  <c r="Q23" i="33"/>
  <c r="O9" i="33"/>
  <c r="P8" i="33"/>
  <c r="Q13" i="33"/>
  <c r="P14" i="33"/>
  <c r="Q18" i="33"/>
  <c r="P19" i="33"/>
  <c r="R23" i="33" l="1"/>
  <c r="Q24" i="33"/>
  <c r="Q14" i="33"/>
  <c r="R13" i="33"/>
  <c r="P9" i="33"/>
  <c r="Q8" i="33"/>
  <c r="Q19" i="33"/>
  <c r="R18" i="33"/>
  <c r="S23" i="33" l="1"/>
  <c r="S24" i="33" s="1"/>
  <c r="R24" i="33"/>
  <c r="Q9" i="33"/>
  <c r="R8" i="33"/>
  <c r="S18" i="33"/>
  <c r="S19" i="33" s="1"/>
  <c r="R19" i="33"/>
  <c r="S13" i="33"/>
  <c r="S14" i="33" s="1"/>
  <c r="R14" i="33"/>
  <c r="R9" i="33" l="1"/>
  <c r="S8" i="33"/>
  <c r="S9" i="3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Armando Amrein</author>
    <author>Peter Hauser</author>
  </authors>
  <commentList>
    <comment ref="B21" authorId="0" shapeId="0" xr:uid="{00000000-0006-0000-0100-000001000000}">
      <text>
        <r>
          <rPr>
            <sz val="14"/>
            <color indexed="81"/>
            <rFont val="Tahoma"/>
            <family val="2"/>
          </rPr>
          <t xml:space="preserve">
  Format  JJ</t>
        </r>
      </text>
    </comment>
    <comment ref="E21" authorId="1" shapeId="0" xr:uid="{00000000-0006-0000-0100-000002000000}">
      <text>
        <r>
          <rPr>
            <sz val="10"/>
            <color indexed="81"/>
            <rFont val="Tahoma"/>
            <family val="2"/>
          </rPr>
          <t xml:space="preserve">
  zum Beispiel:
  Musterdingen FSV</t>
        </r>
      </text>
    </comment>
    <comment ref="G21" authorId="1" shapeId="0" xr:uid="{00000000-0006-0000-0100-000003000000}">
      <text>
        <r>
          <rPr>
            <sz val="10"/>
            <color indexed="81"/>
            <rFont val="Tahoma"/>
            <family val="2"/>
          </rPr>
          <t xml:space="preserve">
  G10A
  G10B
  G10C
  G10D
  G10E
  G50A
  G50B
  G50C
  G300A
  G300B
  P10A
  P10B
  P10C
  P10D
  P10E
  P25A
  P25B
  P50</t>
        </r>
      </text>
    </comment>
    <comment ref="L21" authorId="0" shapeId="0" xr:uid="{00000000-0006-0000-0100-000004000000}">
      <text>
        <r>
          <rPr>
            <sz val="12"/>
            <color indexed="81"/>
            <rFont val="Tahoma"/>
            <family val="2"/>
          </rPr>
          <t xml:space="preserve">
 Teilnahme am Final
 klar mit </t>
        </r>
        <r>
          <rPr>
            <b/>
            <sz val="12"/>
            <color indexed="81"/>
            <rFont val="Tahoma"/>
            <family val="2"/>
          </rPr>
          <t xml:space="preserve"> ja oder nein</t>
        </r>
        <r>
          <rPr>
            <sz val="12"/>
            <color indexed="81"/>
            <rFont val="Tahoma"/>
            <family val="2"/>
          </rPr>
          <t xml:space="preserve">
 beantworten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Philippe Lüthy</author>
  </authors>
  <commentList>
    <comment ref="B4" authorId="0" shapeId="0" xr:uid="{00000000-0006-0000-0200-000001000000}">
      <text>
        <r>
          <rPr>
            <i/>
            <sz val="9"/>
            <color indexed="10"/>
            <rFont val="Arial"/>
            <family val="2"/>
          </rPr>
          <t>Jahrzahl eintippen und "Return-Taste" betätigen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Armando Amrein</author>
    <author>Peter Hauser</author>
  </authors>
  <commentList>
    <comment ref="B21" authorId="0" shapeId="0" xr:uid="{00000000-0006-0000-0300-000001000000}">
      <text>
        <r>
          <rPr>
            <sz val="14"/>
            <color indexed="81"/>
            <rFont val="Tahoma"/>
            <family val="2"/>
          </rPr>
          <t xml:space="preserve">
  Format  JJJJ</t>
        </r>
      </text>
    </comment>
    <comment ref="E21" authorId="1" shapeId="0" xr:uid="{00000000-0006-0000-0300-000002000000}">
      <text>
        <r>
          <rPr>
            <sz val="10"/>
            <color indexed="81"/>
            <rFont val="Tahoma"/>
            <family val="2"/>
          </rPr>
          <t xml:space="preserve">
  zum Beispiel:
  Musterdingen FSV</t>
        </r>
      </text>
    </comment>
    <comment ref="G21" authorId="1" shapeId="0" xr:uid="{00000000-0006-0000-0300-000003000000}">
      <text>
        <r>
          <rPr>
            <sz val="10"/>
            <color indexed="81"/>
            <rFont val="Tahoma"/>
            <family val="2"/>
          </rPr>
          <t xml:space="preserve">
  G10K
  G10A
  G10B
  G10C
  G10D
  G50A
  G50C
  G50D
</t>
        </r>
      </text>
    </comment>
    <comment ref="L21" authorId="0" shapeId="0" xr:uid="{00000000-0006-0000-0300-000004000000}">
      <text>
        <r>
          <rPr>
            <sz val="12"/>
            <color indexed="81"/>
            <rFont val="Tahoma"/>
            <family val="2"/>
          </rPr>
          <t xml:space="preserve">
 Teilnahme am Final
 klar mit </t>
        </r>
        <r>
          <rPr>
            <b/>
            <sz val="12"/>
            <color indexed="81"/>
            <rFont val="Tahoma"/>
            <family val="2"/>
          </rPr>
          <t xml:space="preserve"> ja oder nein</t>
        </r>
        <r>
          <rPr>
            <sz val="12"/>
            <color indexed="81"/>
            <rFont val="Tahoma"/>
            <family val="2"/>
          </rPr>
          <t xml:space="preserve">
 beantworten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Hauser</author>
  </authors>
  <commentList>
    <comment ref="E21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
  zum Beispiel:
  Musterdingen FSV</t>
        </r>
      </text>
    </comment>
    <comment ref="G21" authorId="0" shapeId="0" xr:uid="{00000000-0006-0000-0400-000002000000}">
      <text>
        <r>
          <rPr>
            <sz val="10"/>
            <color indexed="81"/>
            <rFont val="Tahoma"/>
            <family val="2"/>
          </rPr>
          <t xml:space="preserve">
  P10K
  P10A
  P10B
  P10C
  P10D
  P10E
  P25D
</t>
        </r>
      </text>
    </comment>
  </commentList>
</comments>
</file>

<file path=xl/sharedStrings.xml><?xml version="1.0" encoding="utf-8"?>
<sst xmlns="http://schemas.openxmlformats.org/spreadsheetml/2006/main" count="425" uniqueCount="164">
  <si>
    <t>Verein / société:</t>
  </si>
  <si>
    <t>Leitung der NWK / Responsable du cours des releve:</t>
  </si>
  <si>
    <t>Name / Nom:</t>
  </si>
  <si>
    <t>Adresse / Adresse:</t>
  </si>
  <si>
    <t>E-Mail / Courriel:</t>
  </si>
  <si>
    <t>Tel.:</t>
  </si>
  <si>
    <t>Natel:</t>
  </si>
  <si>
    <t>KSV/UV / SCT/SF:</t>
  </si>
  <si>
    <t>Jg.             Année</t>
  </si>
  <si>
    <t>Verein</t>
  </si>
  <si>
    <t>Kat.</t>
  </si>
  <si>
    <t>Testschiessen</t>
  </si>
  <si>
    <t>Test 1</t>
  </si>
  <si>
    <t>Test 2</t>
  </si>
  <si>
    <t>Test 3</t>
  </si>
  <si>
    <t>TOTAL</t>
  </si>
  <si>
    <t>Finalteilnahme    JA / NEIN</t>
  </si>
  <si>
    <t>Datum / date:</t>
  </si>
  <si>
    <t>Schönenberg FSV</t>
  </si>
  <si>
    <t>m</t>
  </si>
  <si>
    <t>G10D</t>
  </si>
  <si>
    <t>nein</t>
  </si>
  <si>
    <t>ja</t>
  </si>
  <si>
    <t>Hirzel SV</t>
  </si>
  <si>
    <t>G10A</t>
  </si>
  <si>
    <t>Hütten FSV</t>
  </si>
  <si>
    <t>G10C</t>
  </si>
  <si>
    <t>G10B</t>
  </si>
  <si>
    <t>Hauser</t>
  </si>
  <si>
    <t>Peter</t>
  </si>
  <si>
    <t>Chneus, 8825 Hütten</t>
  </si>
  <si>
    <t>044 788 16 30</t>
  </si>
  <si>
    <t>079 486 57 55</t>
  </si>
  <si>
    <t>Zürich</t>
  </si>
  <si>
    <t>Meldeformular für Resultate der Testschiessen in den NWK</t>
  </si>
  <si>
    <t>sig.  P. Hauser</t>
  </si>
  <si>
    <t>Sportgerät</t>
  </si>
  <si>
    <t>Stellung</t>
  </si>
  <si>
    <t>Alter</t>
  </si>
  <si>
    <t>Altersstufe</t>
  </si>
  <si>
    <t>Gewehr 10 m</t>
  </si>
  <si>
    <t>stehend frei</t>
  </si>
  <si>
    <t>15 - 16</t>
  </si>
  <si>
    <t>U16</t>
  </si>
  <si>
    <t>Gewehr 50 m</t>
  </si>
  <si>
    <t>liegend aufgelegt</t>
  </si>
  <si>
    <t>G50A</t>
  </si>
  <si>
    <t xml:space="preserve">Gewehr 50 m </t>
  </si>
  <si>
    <t>liegend frei</t>
  </si>
  <si>
    <t>G50C</t>
  </si>
  <si>
    <t>Pistole 10 m</t>
  </si>
  <si>
    <t>P10A</t>
  </si>
  <si>
    <t>P10B</t>
  </si>
  <si>
    <t>P10C</t>
  </si>
  <si>
    <t>P10D</t>
  </si>
  <si>
    <t>P10E</t>
  </si>
  <si>
    <t>Reg.-Nr. 6.51.11</t>
  </si>
  <si>
    <t>Pistole 25m</t>
  </si>
  <si>
    <t>U12</t>
  </si>
  <si>
    <t>U14</t>
  </si>
  <si>
    <t>Unterschrift:</t>
  </si>
  <si>
    <t>ZH</t>
  </si>
  <si>
    <t>10 - 14</t>
  </si>
  <si>
    <t>Gewehr</t>
  </si>
  <si>
    <t>Pistole</t>
  </si>
  <si>
    <t>Wettkampf-
Jahr</t>
  </si>
  <si>
    <t>U9</t>
  </si>
  <si>
    <t>U18</t>
  </si>
  <si>
    <t>U20</t>
  </si>
  <si>
    <t>Jahrgang</t>
  </si>
  <si>
    <t>Elite</t>
  </si>
  <si>
    <t>Senioren</t>
  </si>
  <si>
    <t>Veteranen</t>
  </si>
  <si>
    <t>Seniorveteranen</t>
  </si>
  <si>
    <t xml:space="preserve">finden Sie in weiteren Registerkarten in der unteren Menüleiste! </t>
  </si>
  <si>
    <t>Weitere Formulare für die Berechnung der Altersstufen und die Testschiessen Gewehr und Pistole</t>
  </si>
  <si>
    <t>KSV/UV</t>
  </si>
  <si>
    <t>Baer  Markus</t>
  </si>
  <si>
    <t>Baer  David</t>
  </si>
  <si>
    <t>Baumann  Michael</t>
  </si>
  <si>
    <t>Calarota Ruedi</t>
  </si>
  <si>
    <t>Falk  Andreas</t>
  </si>
  <si>
    <t>Fideeler  Adrian</t>
  </si>
  <si>
    <t>Fleischmann  Hans</t>
  </si>
  <si>
    <t>Fleischmann  Tobias</t>
  </si>
  <si>
    <t>Kubli  Beat</t>
  </si>
  <si>
    <t>Liniger Michael</t>
  </si>
  <si>
    <t>Liniger  Andreas</t>
  </si>
  <si>
    <t>Lötscher  Sergo</t>
  </si>
  <si>
    <t>Mäder  Andreas</t>
  </si>
  <si>
    <t>Pfister  Andrea</t>
  </si>
  <si>
    <t>Pfister  Jürg</t>
  </si>
  <si>
    <t>Schaufelbühl  Pascal</t>
  </si>
  <si>
    <t>Schmid  Michael</t>
  </si>
  <si>
    <t>Schuler  Markus</t>
  </si>
  <si>
    <t>Schuler  Felix</t>
  </si>
  <si>
    <t>Winkler  Felix</t>
  </si>
  <si>
    <t xml:space="preserve">Name / Vorname                                     </t>
  </si>
  <si>
    <t>w</t>
  </si>
  <si>
    <t>Nom / Prénom</t>
  </si>
  <si>
    <t>Vorname / Prénom:</t>
  </si>
  <si>
    <t>Total Anzahl Finalteilnehmer</t>
  </si>
  <si>
    <t>Anzahl</t>
  </si>
  <si>
    <t>10m</t>
  </si>
  <si>
    <t>hauser@bluewin.ch</t>
  </si>
  <si>
    <t>Altersstufe
classe d'age</t>
  </si>
  <si>
    <t>ospsv</t>
  </si>
  <si>
    <t>f / m</t>
  </si>
  <si>
    <t>3 x 20 Schuss</t>
  </si>
  <si>
    <t>3 x 40 Schuss</t>
  </si>
  <si>
    <t>Testresultate</t>
  </si>
  <si>
    <t>2 x 15 Schuss</t>
  </si>
  <si>
    <t>Region West/Mitte/Ost:</t>
  </si>
  <si>
    <t>West</t>
  </si>
  <si>
    <t>Mitte</t>
  </si>
  <si>
    <t>Ost</t>
  </si>
  <si>
    <t>?</t>
  </si>
  <si>
    <t>PLZ, Ort:</t>
  </si>
  <si>
    <t>Wettkampf-Final:</t>
  </si>
  <si>
    <t>Reg.-Nr. 6.42.05</t>
  </si>
  <si>
    <t>Gewehr 10m</t>
  </si>
  <si>
    <t>G10K</t>
  </si>
  <si>
    <t>Pistole 10m</t>
  </si>
  <si>
    <t>P10K</t>
  </si>
  <si>
    <t>G50D</t>
  </si>
  <si>
    <t>P25D</t>
  </si>
  <si>
    <t>13 - 16</t>
  </si>
  <si>
    <t>3 x 30 Schuss</t>
  </si>
  <si>
    <t>Pistole 10 m (5 Schuss)</t>
  </si>
  <si>
    <t>Wer ist wo einzuteilen?</t>
  </si>
  <si>
    <t>8 - 9</t>
  </si>
  <si>
    <t>10 - 12</t>
  </si>
  <si>
    <t>sitzend oder stehend, feste Auflage</t>
  </si>
  <si>
    <t>stehend, feste Auflage</t>
  </si>
  <si>
    <t>stehend, bewegliche Auflage</t>
  </si>
  <si>
    <t>sitzend oder stehend feste Auflage</t>
  </si>
  <si>
    <t>Meldeformular für Resultate der Testschiessen J+S Kurse Sportschiessen</t>
  </si>
  <si>
    <t>Leitung der J+S Kurse / Responsable du J+S tir sportif:</t>
  </si>
  <si>
    <t>Kategorie</t>
  </si>
  <si>
    <t>Bewertung</t>
  </si>
  <si>
    <t>Polysport</t>
  </si>
  <si>
    <t>U10</t>
  </si>
  <si>
    <t xml:space="preserve"> - </t>
  </si>
  <si>
    <t xml:space="preserve"> -</t>
  </si>
  <si>
    <t xml:space="preserve">Berechnung Altersstufe aus dem Altersjahr oder dem Jahrgang </t>
  </si>
  <si>
    <t>Stichtag - Final resp. letzter Schiesstag eines Wettkampfs</t>
  </si>
  <si>
    <t>Ausgabe 2016</t>
  </si>
  <si>
    <t>̶</t>
  </si>
  <si>
    <t>Junioren U10 - U21</t>
  </si>
  <si>
    <t>Altersstufen</t>
  </si>
  <si>
    <t>U13</t>
  </si>
  <si>
    <t>U15</t>
  </si>
  <si>
    <t>U17</t>
  </si>
  <si>
    <t>U19</t>
  </si>
  <si>
    <t>U21</t>
  </si>
  <si>
    <t>Altersjahr</t>
  </si>
  <si>
    <t>Elite (offene Altersstufe ohne Altersbegrenzung)</t>
  </si>
  <si>
    <t>Luzern, 06.02.2015 / plu</t>
  </si>
  <si>
    <t>U13 / U15</t>
  </si>
  <si>
    <t>U15 / U17</t>
  </si>
  <si>
    <t>U13 oder U15</t>
  </si>
  <si>
    <t>Wichtig für die Zuweisung zur massgebenden Altersstufe und Kategorie ist das Alter gemäss Jahrgang am Schweizer Jugendfinal.                                                                               Beispiel:   Jahrgang des Jugendlichen 2003, Alterstufe am Jugendtag 2015 = U13 = Kategorie je nach Stellung. Der gleiche Jugendliche ist am Schweizer Jugendfinal 2016 in Kategorie U15.</t>
  </si>
  <si>
    <t>50m</t>
  </si>
  <si>
    <t>25m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</si>
</sst>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m/\ yyyy"/>
    <numFmt numFmtId="165" formatCode="00"/>
  </numFmts>
  <fonts count="4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1"/>
      <name val="Tahoma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color indexed="12"/>
      <name val="Arial"/>
      <family val="2"/>
    </font>
    <font>
      <b/>
      <sz val="16"/>
      <color indexed="9"/>
      <name val="Arial"/>
      <family val="2"/>
    </font>
    <font>
      <b/>
      <sz val="11"/>
      <color indexed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u/>
      <sz val="12"/>
      <color indexed="48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u/>
      <sz val="10"/>
      <color indexed="48"/>
      <name val="Arial"/>
      <family val="2"/>
    </font>
    <font>
      <sz val="14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16"/>
      <name val="Arial"/>
      <family val="2"/>
    </font>
    <font>
      <sz val="16"/>
      <color indexed="17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color indexed="1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9"/>
      <color indexed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273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3" applyFont="1" applyFill="1" applyBorder="1" applyAlignment="1">
      <alignment wrapText="1"/>
    </xf>
    <xf numFmtId="0" fontId="0" fillId="0" borderId="0" xfId="0" applyBorder="1" applyAlignment="1"/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2" applyFont="1" applyFill="1" applyBorder="1" applyAlignment="1">
      <alignment horizontal="center" wrapText="1"/>
    </xf>
    <xf numFmtId="0" fontId="0" fillId="0" borderId="0" xfId="0" applyBorder="1" applyAlignment="1" applyProtection="1"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protection locked="0"/>
    </xf>
    <xf numFmtId="14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14" fillId="2" borderId="0" xfId="0" applyFont="1" applyFill="1" applyAlignment="1" applyProtection="1">
      <alignment horizontal="left" vertical="center"/>
    </xf>
    <xf numFmtId="0" fontId="10" fillId="2" borderId="0" xfId="0" applyFont="1" applyFill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5" fillId="2" borderId="0" xfId="0" applyFont="1" applyFill="1" applyAlignment="1" applyProtection="1">
      <alignment horizontal="right" vertical="center"/>
    </xf>
    <xf numFmtId="0" fontId="16" fillId="0" borderId="0" xfId="0" applyFont="1" applyFill="1" applyAlignment="1" applyProtection="1">
      <alignment vertical="center" wrapText="1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16" fillId="0" borderId="1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10" fillId="4" borderId="0" xfId="0" applyNumberFormat="1" applyFont="1" applyFill="1" applyBorder="1" applyAlignment="1" applyProtection="1">
      <alignment vertical="center"/>
    </xf>
    <xf numFmtId="0" fontId="12" fillId="4" borderId="0" xfId="0" applyNumberFormat="1" applyFont="1" applyFill="1" applyBorder="1" applyAlignment="1" applyProtection="1">
      <alignment vertical="center"/>
    </xf>
    <xf numFmtId="0" fontId="12" fillId="4" borderId="0" xfId="0" applyNumberFormat="1" applyFont="1" applyFill="1" applyBorder="1" applyAlignment="1" applyProtection="1">
      <alignment horizontal="left" vertical="center"/>
    </xf>
    <xf numFmtId="0" fontId="8" fillId="4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5" fillId="0" borderId="3" xfId="2" applyFont="1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/>
    </xf>
    <xf numFmtId="0" fontId="5" fillId="0" borderId="4" xfId="2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/>
    </xf>
    <xf numFmtId="0" fontId="5" fillId="0" borderId="4" xfId="2" applyFont="1" applyFill="1" applyBorder="1" applyAlignment="1" applyProtection="1">
      <alignment horizontal="center"/>
      <protection locked="0"/>
    </xf>
    <xf numFmtId="0" fontId="5" fillId="0" borderId="5" xfId="2" applyFont="1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</xf>
    <xf numFmtId="0" fontId="21" fillId="0" borderId="0" xfId="0" applyFont="1" applyAlignment="1" applyProtection="1">
      <alignment vertical="center"/>
      <protection locked="0"/>
    </xf>
    <xf numFmtId="0" fontId="23" fillId="0" borderId="6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Protection="1"/>
    <xf numFmtId="0" fontId="26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right"/>
    </xf>
    <xf numFmtId="0" fontId="0" fillId="0" borderId="6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0" fontId="8" fillId="0" borderId="0" xfId="0" applyFont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/>
    </xf>
    <xf numFmtId="0" fontId="5" fillId="0" borderId="7" xfId="2" applyFont="1" applyFill="1" applyBorder="1" applyAlignment="1" applyProtection="1">
      <alignment horizontal="center" wrapText="1"/>
    </xf>
    <xf numFmtId="0" fontId="0" fillId="0" borderId="7" xfId="0" applyBorder="1" applyAlignment="1" applyProtection="1">
      <alignment horizontal="center" vertical="center"/>
    </xf>
    <xf numFmtId="0" fontId="3" fillId="5" borderId="1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0" fillId="0" borderId="0" xfId="0" applyNumberFormat="1" applyProtection="1"/>
    <xf numFmtId="0" fontId="5" fillId="0" borderId="3" xfId="2" applyFont="1" applyFill="1" applyBorder="1" applyAlignment="1" applyProtection="1">
      <alignment horizontal="center" wrapText="1"/>
    </xf>
    <xf numFmtId="165" fontId="5" fillId="0" borderId="3" xfId="2" applyNumberFormat="1" applyFont="1" applyFill="1" applyBorder="1" applyAlignment="1" applyProtection="1">
      <alignment horizontal="center" wrapText="1"/>
      <protection locked="0"/>
    </xf>
    <xf numFmtId="165" fontId="5" fillId="0" borderId="4" xfId="2" applyNumberFormat="1" applyFont="1" applyFill="1" applyBorder="1" applyAlignment="1" applyProtection="1">
      <alignment horizontal="center" wrapText="1"/>
      <protection locked="0"/>
    </xf>
    <xf numFmtId="165" fontId="5" fillId="0" borderId="4" xfId="2" applyNumberFormat="1" applyFont="1" applyFill="1" applyBorder="1" applyAlignment="1" applyProtection="1">
      <alignment horizontal="center"/>
      <protection locked="0"/>
    </xf>
    <xf numFmtId="165" fontId="5" fillId="0" borderId="5" xfId="2" applyNumberFormat="1" applyFont="1" applyFill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Protection="1"/>
    <xf numFmtId="0" fontId="5" fillId="0" borderId="5" xfId="2" applyFont="1" applyFill="1" applyBorder="1" applyAlignment="1" applyProtection="1">
      <alignment horizontal="center" wrapText="1"/>
    </xf>
    <xf numFmtId="0" fontId="0" fillId="0" borderId="14" xfId="0" applyBorder="1" applyAlignment="1" applyProtection="1"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5" fillId="0" borderId="16" xfId="3" applyFont="1" applyFill="1" applyBorder="1" applyAlignment="1" applyProtection="1">
      <alignment wrapText="1"/>
      <protection locked="0"/>
    </xf>
    <xf numFmtId="0" fontId="31" fillId="0" borderId="0" xfId="0" applyFont="1" applyAlignment="1" applyProtection="1"/>
    <xf numFmtId="0" fontId="7" fillId="0" borderId="17" xfId="0" applyFont="1" applyBorder="1" applyAlignment="1" applyProtection="1">
      <alignment wrapText="1"/>
    </xf>
    <xf numFmtId="0" fontId="7" fillId="0" borderId="18" xfId="0" applyFont="1" applyBorder="1" applyAlignment="1" applyProtection="1">
      <alignment wrapText="1"/>
    </xf>
    <xf numFmtId="164" fontId="3" fillId="0" borderId="6" xfId="0" applyNumberFormat="1" applyFont="1" applyBorder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Border="1" applyAlignment="1" applyProtection="1">
      <alignment horizontal="center" wrapText="1"/>
    </xf>
    <xf numFmtId="0" fontId="8" fillId="0" borderId="0" xfId="0" applyFont="1" applyAlignment="1" applyProtection="1">
      <alignment horizontal="center" wrapText="1"/>
    </xf>
    <xf numFmtId="0" fontId="35" fillId="0" borderId="6" xfId="0" applyFont="1" applyBorder="1" applyAlignment="1" applyProtection="1">
      <alignment vertical="center"/>
    </xf>
    <xf numFmtId="0" fontId="35" fillId="0" borderId="0" xfId="0" applyFont="1" applyProtection="1"/>
    <xf numFmtId="0" fontId="36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0" fillId="0" borderId="19" xfId="0" applyBorder="1" applyAlignment="1" applyProtection="1">
      <protection locked="0"/>
    </xf>
    <xf numFmtId="165" fontId="5" fillId="0" borderId="19" xfId="2" applyNumberFormat="1" applyFont="1" applyFill="1" applyBorder="1" applyAlignment="1" applyProtection="1">
      <alignment horizontal="center" wrapText="1"/>
      <protection locked="0"/>
    </xf>
    <xf numFmtId="0" fontId="5" fillId="0" borderId="19" xfId="2" applyFont="1" applyFill="1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19" xfId="2" applyFont="1" applyFill="1" applyBorder="1" applyAlignment="1" applyProtection="1">
      <alignment horizontal="center" wrapText="1"/>
    </xf>
    <xf numFmtId="0" fontId="0" fillId="0" borderId="19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</xf>
    <xf numFmtId="0" fontId="5" fillId="0" borderId="19" xfId="3" applyFont="1" applyFill="1" applyBorder="1" applyAlignment="1" applyProtection="1">
      <alignment wrapText="1"/>
      <protection locked="0"/>
    </xf>
    <xf numFmtId="165" fontId="5" fillId="0" borderId="19" xfId="2" applyNumberFormat="1" applyFont="1" applyFill="1" applyBorder="1" applyAlignment="1" applyProtection="1">
      <alignment horizontal="center"/>
      <protection locked="0"/>
    </xf>
    <xf numFmtId="0" fontId="5" fillId="0" borderId="19" xfId="2" applyFont="1" applyFill="1" applyBorder="1" applyAlignment="1" applyProtection="1">
      <alignment horizontal="center"/>
      <protection locked="0"/>
    </xf>
    <xf numFmtId="0" fontId="38" fillId="6" borderId="20" xfId="0" applyFont="1" applyFill="1" applyBorder="1" applyAlignment="1" applyProtection="1">
      <alignment horizontal="left" vertical="center"/>
      <protection locked="0"/>
    </xf>
    <xf numFmtId="0" fontId="14" fillId="4" borderId="20" xfId="0" applyFont="1" applyFill="1" applyBorder="1" applyAlignment="1" applyProtection="1">
      <alignment horizontal="center"/>
      <protection locked="0"/>
    </xf>
    <xf numFmtId="0" fontId="9" fillId="6" borderId="2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40" fillId="0" borderId="19" xfId="3" applyFont="1" applyFill="1" applyBorder="1" applyAlignment="1" applyProtection="1">
      <alignment wrapText="1"/>
      <protection locked="0"/>
    </xf>
    <xf numFmtId="0" fontId="40" fillId="0" borderId="19" xfId="2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</xf>
    <xf numFmtId="165" fontId="0" fillId="0" borderId="0" xfId="0" applyNumberFormat="1" applyProtection="1"/>
    <xf numFmtId="0" fontId="41" fillId="0" borderId="0" xfId="0" applyFont="1" applyBorder="1" applyProtection="1"/>
    <xf numFmtId="0" fontId="3" fillId="0" borderId="0" xfId="0" applyFont="1" applyAlignment="1" applyProtection="1">
      <alignment horizontal="right"/>
    </xf>
    <xf numFmtId="0" fontId="2" fillId="0" borderId="6" xfId="0" applyFont="1" applyBorder="1" applyAlignment="1" applyProtection="1">
      <alignment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12" fillId="0" borderId="21" xfId="0" applyNumberFormat="1" applyFont="1" applyFill="1" applyBorder="1" applyAlignment="1" applyProtection="1">
      <alignment vertical="center"/>
    </xf>
    <xf numFmtId="0" fontId="12" fillId="0" borderId="21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left" vertical="center"/>
    </xf>
    <xf numFmtId="0" fontId="11" fillId="0" borderId="21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Border="1" applyAlignment="1" applyProtection="1"/>
    <xf numFmtId="0" fontId="9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0" fillId="0" borderId="6" xfId="0" applyFont="1" applyBorder="1" applyProtection="1"/>
    <xf numFmtId="49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1" fillId="0" borderId="22" xfId="0" applyFont="1" applyBorder="1" applyProtection="1"/>
    <xf numFmtId="49" fontId="11" fillId="0" borderId="22" xfId="0" applyNumberFormat="1" applyFont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/>
    </xf>
    <xf numFmtId="0" fontId="12" fillId="0" borderId="22" xfId="0" applyFont="1" applyBorder="1" applyAlignment="1" applyProtection="1">
      <alignment horizontal="center" wrapText="1"/>
    </xf>
    <xf numFmtId="0" fontId="8" fillId="0" borderId="22" xfId="0" applyFont="1" applyBorder="1" applyAlignment="1" applyProtection="1">
      <alignment horizontal="center"/>
    </xf>
    <xf numFmtId="0" fontId="11" fillId="0" borderId="23" xfId="0" applyFont="1" applyBorder="1" applyProtection="1"/>
    <xf numFmtId="49" fontId="11" fillId="0" borderId="23" xfId="0" applyNumberFormat="1" applyFont="1" applyBorder="1" applyAlignment="1" applyProtection="1">
      <alignment horizontal="center"/>
    </xf>
    <xf numFmtId="0" fontId="11" fillId="0" borderId="23" xfId="0" applyFont="1" applyBorder="1" applyAlignment="1" applyProtection="1">
      <alignment horizontal="center"/>
    </xf>
    <xf numFmtId="0" fontId="12" fillId="0" borderId="23" xfId="0" applyFont="1" applyBorder="1" applyAlignment="1" applyProtection="1">
      <alignment horizontal="center" wrapText="1"/>
    </xf>
    <xf numFmtId="0" fontId="8" fillId="0" borderId="2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vertical="center"/>
    </xf>
    <xf numFmtId="0" fontId="11" fillId="0" borderId="24" xfId="0" applyFont="1" applyBorder="1" applyProtection="1"/>
    <xf numFmtId="49" fontId="11" fillId="0" borderId="24" xfId="0" applyNumberFormat="1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/>
    <xf numFmtId="0" fontId="12" fillId="0" borderId="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/>
    </xf>
    <xf numFmtId="49" fontId="11" fillId="0" borderId="21" xfId="0" applyNumberFormat="1" applyFont="1" applyBorder="1" applyAlignment="1" applyProtection="1">
      <alignment horizontal="center"/>
    </xf>
    <xf numFmtId="0" fontId="12" fillId="0" borderId="25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5" fillId="0" borderId="0" xfId="3" applyFont="1" applyFill="1" applyBorder="1" applyAlignment="1" applyProtection="1">
      <alignment wrapText="1"/>
    </xf>
    <xf numFmtId="0" fontId="5" fillId="0" borderId="0" xfId="2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5" fillId="7" borderId="0" xfId="3" applyFont="1" applyFill="1" applyBorder="1" applyAlignment="1" applyProtection="1">
      <alignment wrapText="1"/>
    </xf>
    <xf numFmtId="0" fontId="5" fillId="7" borderId="0" xfId="2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/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22" fillId="0" borderId="6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center" wrapText="1"/>
    </xf>
    <xf numFmtId="0" fontId="7" fillId="0" borderId="24" xfId="0" applyFont="1" applyBorder="1" applyAlignment="1" applyProtection="1">
      <alignment horizontal="center" wrapText="1"/>
    </xf>
    <xf numFmtId="0" fontId="7" fillId="0" borderId="27" xfId="0" applyFont="1" applyBorder="1" applyAlignment="1" applyProtection="1">
      <alignment horizontal="center"/>
    </xf>
    <xf numFmtId="0" fontId="7" fillId="0" borderId="25" xfId="0" applyFont="1" applyBorder="1" applyAlignment="1" applyProtection="1">
      <alignment horizontal="center"/>
    </xf>
    <xf numFmtId="0" fontId="7" fillId="0" borderId="28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0" fontId="35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6" fillId="0" borderId="6" xfId="1" applyBorder="1" applyAlignment="1" applyProtection="1">
      <alignment horizontal="left" vertical="center"/>
      <protection locked="0"/>
    </xf>
    <xf numFmtId="0" fontId="27" fillId="0" borderId="6" xfId="1" applyFont="1" applyBorder="1" applyAlignment="1" applyProtection="1">
      <alignment horizontal="left" vertical="center"/>
      <protection locked="0"/>
    </xf>
    <xf numFmtId="0" fontId="34" fillId="0" borderId="22" xfId="0" applyFont="1" applyBorder="1" applyAlignment="1" applyProtection="1">
      <alignment horizontal="center" wrapText="1"/>
    </xf>
    <xf numFmtId="0" fontId="34" fillId="0" borderId="29" xfId="0" applyFont="1" applyBorder="1" applyAlignment="1" applyProtection="1">
      <alignment horizontal="center" wrapText="1"/>
    </xf>
    <xf numFmtId="0" fontId="7" fillId="0" borderId="29" xfId="0" applyFont="1" applyBorder="1" applyAlignment="1" applyProtection="1">
      <alignment horizontal="center" wrapText="1"/>
    </xf>
    <xf numFmtId="0" fontId="7" fillId="0" borderId="22" xfId="0" applyFont="1" applyBorder="1" applyAlignment="1" applyProtection="1">
      <alignment horizontal="left" vertical="center"/>
    </xf>
    <xf numFmtId="0" fontId="7" fillId="0" borderId="29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3" fillId="9" borderId="27" xfId="0" applyFont="1" applyFill="1" applyBorder="1" applyAlignment="1" applyProtection="1">
      <alignment horizontal="center" vertical="center"/>
    </xf>
    <xf numFmtId="0" fontId="3" fillId="9" borderId="25" xfId="0" applyFont="1" applyFill="1" applyBorder="1" applyAlignment="1" applyProtection="1">
      <alignment horizontal="center" vertical="center"/>
    </xf>
    <xf numFmtId="0" fontId="3" fillId="9" borderId="28" xfId="0" applyFont="1" applyFill="1" applyBorder="1" applyAlignment="1" applyProtection="1">
      <alignment horizontal="center" vertical="center"/>
    </xf>
    <xf numFmtId="0" fontId="10" fillId="8" borderId="27" xfId="0" applyFont="1" applyFill="1" applyBorder="1" applyAlignment="1" applyProtection="1">
      <alignment horizontal="center" vertical="center"/>
    </xf>
    <xf numFmtId="0" fontId="10" fillId="8" borderId="25" xfId="0" applyFont="1" applyFill="1" applyBorder="1" applyAlignment="1" applyProtection="1">
      <alignment horizontal="center" vertical="center"/>
    </xf>
    <xf numFmtId="0" fontId="10" fillId="10" borderId="27" xfId="0" applyFont="1" applyFill="1" applyBorder="1" applyAlignment="1" applyProtection="1">
      <alignment horizontal="center" vertical="center"/>
    </xf>
    <xf numFmtId="0" fontId="10" fillId="10" borderId="25" xfId="0" applyFont="1" applyFill="1" applyBorder="1" applyAlignment="1" applyProtection="1">
      <alignment horizontal="center" vertical="center"/>
    </xf>
    <xf numFmtId="0" fontId="10" fillId="10" borderId="28" xfId="0" applyFont="1" applyFill="1" applyBorder="1" applyAlignment="1" applyProtection="1">
      <alignment horizontal="center" vertical="center"/>
    </xf>
    <xf numFmtId="0" fontId="10" fillId="11" borderId="25" xfId="0" applyFont="1" applyFill="1" applyBorder="1" applyAlignment="1" applyProtection="1">
      <alignment horizontal="center" vertical="center"/>
    </xf>
    <xf numFmtId="0" fontId="10" fillId="11" borderId="28" xfId="0" applyFont="1" applyFill="1" applyBorder="1" applyAlignment="1" applyProtection="1">
      <alignment horizontal="center" vertical="center"/>
    </xf>
    <xf numFmtId="0" fontId="10" fillId="12" borderId="27" xfId="0" applyFont="1" applyFill="1" applyBorder="1" applyAlignment="1" applyProtection="1">
      <alignment horizontal="center" vertical="center"/>
    </xf>
    <xf numFmtId="0" fontId="10" fillId="12" borderId="25" xfId="0" applyFont="1" applyFill="1" applyBorder="1" applyAlignment="1" applyProtection="1">
      <alignment horizontal="center" vertical="center"/>
    </xf>
    <xf numFmtId="0" fontId="10" fillId="12" borderId="28" xfId="0" applyFont="1" applyFill="1" applyBorder="1" applyAlignment="1" applyProtection="1">
      <alignment horizontal="center" vertical="center"/>
    </xf>
    <xf numFmtId="0" fontId="10" fillId="11" borderId="27" xfId="0" applyFont="1" applyFill="1" applyBorder="1" applyAlignment="1" applyProtection="1">
      <alignment horizontal="center" vertical="center"/>
    </xf>
    <xf numFmtId="0" fontId="10" fillId="13" borderId="27" xfId="0" applyFont="1" applyFill="1" applyBorder="1" applyAlignment="1" applyProtection="1">
      <alignment horizontal="center" vertical="center"/>
    </xf>
    <xf numFmtId="0" fontId="10" fillId="13" borderId="28" xfId="0" applyFont="1" applyFill="1" applyBorder="1" applyAlignment="1" applyProtection="1">
      <alignment horizontal="center" vertical="center"/>
    </xf>
    <xf numFmtId="0" fontId="10" fillId="14" borderId="27" xfId="0" applyFont="1" applyFill="1" applyBorder="1" applyAlignment="1" applyProtection="1">
      <alignment horizontal="center" vertical="center"/>
    </xf>
    <xf numFmtId="0" fontId="10" fillId="14" borderId="25" xfId="0" applyFont="1" applyFill="1" applyBorder="1" applyAlignment="1" applyProtection="1">
      <alignment horizontal="center" vertical="center"/>
    </xf>
    <xf numFmtId="0" fontId="10" fillId="14" borderId="28" xfId="0" applyFont="1" applyFill="1" applyBorder="1" applyAlignment="1" applyProtection="1">
      <alignment horizontal="center" vertical="center"/>
    </xf>
    <xf numFmtId="0" fontId="10" fillId="15" borderId="27" xfId="0" applyFont="1" applyFill="1" applyBorder="1" applyAlignment="1" applyProtection="1">
      <alignment horizontal="center" vertical="center"/>
    </xf>
    <xf numFmtId="0" fontId="10" fillId="15" borderId="28" xfId="0" applyFont="1" applyFill="1" applyBorder="1" applyAlignment="1" applyProtection="1">
      <alignment horizontal="center" vertical="center"/>
    </xf>
    <xf numFmtId="0" fontId="10" fillId="5" borderId="27" xfId="0" applyFont="1" applyFill="1" applyBorder="1" applyAlignment="1" applyProtection="1">
      <alignment horizontal="center" vertical="center"/>
    </xf>
    <xf numFmtId="0" fontId="10" fillId="5" borderId="28" xfId="0" applyFont="1" applyFill="1" applyBorder="1" applyAlignment="1" applyProtection="1">
      <alignment horizontal="center" vertical="center"/>
    </xf>
    <xf numFmtId="0" fontId="10" fillId="16" borderId="27" xfId="0" applyFont="1" applyFill="1" applyBorder="1" applyAlignment="1" applyProtection="1">
      <alignment horizontal="center" vertical="center"/>
    </xf>
    <xf numFmtId="0" fontId="10" fillId="16" borderId="28" xfId="0" applyFont="1" applyFill="1" applyBorder="1" applyAlignment="1" applyProtection="1">
      <alignment horizontal="center" vertical="center"/>
    </xf>
    <xf numFmtId="0" fontId="10" fillId="17" borderId="27" xfId="0" applyFont="1" applyFill="1" applyBorder="1" applyAlignment="1" applyProtection="1">
      <alignment horizontal="center" vertical="center"/>
    </xf>
    <xf numFmtId="0" fontId="10" fillId="17" borderId="28" xfId="0" applyFont="1" applyFill="1" applyBorder="1" applyAlignment="1" applyProtection="1">
      <alignment horizontal="center" vertical="center"/>
    </xf>
    <xf numFmtId="0" fontId="10" fillId="8" borderId="28" xfId="0" applyFont="1" applyFill="1" applyBorder="1" applyAlignment="1" applyProtection="1">
      <alignment horizontal="center" vertical="center"/>
    </xf>
    <xf numFmtId="0" fontId="38" fillId="6" borderId="36" xfId="0" applyFont="1" applyFill="1" applyBorder="1" applyAlignment="1" applyProtection="1">
      <alignment horizontal="left" vertical="center" wrapText="1"/>
      <protection locked="0"/>
    </xf>
    <xf numFmtId="0" fontId="38" fillId="6" borderId="31" xfId="0" applyFont="1" applyFill="1" applyBorder="1" applyAlignment="1" applyProtection="1">
      <alignment horizontal="left" vertical="center" wrapText="1"/>
      <protection locked="0"/>
    </xf>
    <xf numFmtId="0" fontId="38" fillId="6" borderId="32" xfId="0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 applyProtection="1">
      <alignment horizontal="left"/>
    </xf>
    <xf numFmtId="0" fontId="38" fillId="6" borderId="30" xfId="0" applyFont="1" applyFill="1" applyBorder="1" applyAlignment="1" applyProtection="1">
      <alignment horizontal="left" vertical="center"/>
      <protection locked="0"/>
    </xf>
    <xf numFmtId="0" fontId="38" fillId="6" borderId="31" xfId="0" applyFont="1" applyFill="1" applyBorder="1" applyAlignment="1" applyProtection="1">
      <alignment horizontal="left" vertical="center"/>
      <protection locked="0"/>
    </xf>
    <xf numFmtId="0" fontId="38" fillId="6" borderId="32" xfId="0" applyFont="1" applyFill="1" applyBorder="1" applyAlignment="1" applyProtection="1">
      <alignment horizontal="left" vertical="center"/>
      <protection locked="0"/>
    </xf>
    <xf numFmtId="0" fontId="37" fillId="6" borderId="33" xfId="0" applyFont="1" applyFill="1" applyBorder="1" applyAlignment="1" applyProtection="1">
      <alignment vertical="center"/>
      <protection locked="0"/>
    </xf>
    <xf numFmtId="0" fontId="37" fillId="6" borderId="34" xfId="0" applyFont="1" applyFill="1" applyBorder="1" applyAlignment="1" applyProtection="1">
      <alignment vertical="center"/>
      <protection locked="0"/>
    </xf>
    <xf numFmtId="0" fontId="37" fillId="6" borderId="35" xfId="0" applyFont="1" applyFill="1" applyBorder="1" applyAlignment="1" applyProtection="1">
      <alignment vertical="center"/>
      <protection locked="0"/>
    </xf>
    <xf numFmtId="0" fontId="38" fillId="6" borderId="33" xfId="0" applyFont="1" applyFill="1" applyBorder="1" applyAlignment="1" applyProtection="1">
      <alignment horizontal="left" vertical="center"/>
      <protection locked="0"/>
    </xf>
    <xf numFmtId="0" fontId="38" fillId="6" borderId="34" xfId="0" applyFont="1" applyFill="1" applyBorder="1" applyAlignment="1" applyProtection="1">
      <alignment horizontal="left" vertical="center"/>
      <protection locked="0"/>
    </xf>
    <xf numFmtId="0" fontId="38" fillId="6" borderId="35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right" vertical="center"/>
    </xf>
    <xf numFmtId="164" fontId="37" fillId="0" borderId="0" xfId="0" applyNumberFormat="1" applyFont="1" applyBorder="1" applyAlignment="1" applyProtection="1">
      <alignment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8" fillId="6" borderId="30" xfId="0" applyFont="1" applyFill="1" applyBorder="1" applyAlignment="1" applyProtection="1">
      <alignment horizontal="left" vertical="center" wrapText="1"/>
      <protection locked="0"/>
    </xf>
    <xf numFmtId="0" fontId="37" fillId="6" borderId="33" xfId="0" applyFont="1" applyFill="1" applyBorder="1" applyAlignment="1" applyProtection="1">
      <alignment horizontal="left" vertical="center"/>
      <protection locked="0"/>
    </xf>
    <xf numFmtId="0" fontId="37" fillId="6" borderId="35" xfId="0" applyFont="1" applyFill="1" applyBorder="1" applyAlignment="1" applyProtection="1">
      <alignment horizontal="left" vertical="center"/>
      <protection locked="0"/>
    </xf>
    <xf numFmtId="0" fontId="25" fillId="6" borderId="30" xfId="0" applyFont="1" applyFill="1" applyBorder="1" applyAlignment="1" applyProtection="1">
      <alignment horizontal="left" vertical="center"/>
      <protection locked="0"/>
    </xf>
    <xf numFmtId="0" fontId="37" fillId="6" borderId="32" xfId="0" applyFont="1" applyFill="1" applyBorder="1" applyAlignment="1" applyProtection="1">
      <alignment horizontal="left" vertical="center"/>
      <protection locked="0"/>
    </xf>
    <xf numFmtId="0" fontId="37" fillId="6" borderId="30" xfId="0" applyFont="1" applyFill="1" applyBorder="1" applyAlignment="1" applyProtection="1">
      <alignment vertical="center"/>
      <protection locked="0"/>
    </xf>
    <xf numFmtId="0" fontId="37" fillId="6" borderId="31" xfId="0" applyFont="1" applyFill="1" applyBorder="1" applyAlignment="1" applyProtection="1">
      <alignment vertical="center"/>
      <protection locked="0"/>
    </xf>
    <xf numFmtId="0" fontId="37" fillId="6" borderId="32" xfId="0" applyFont="1" applyFill="1" applyBorder="1" applyAlignment="1" applyProtection="1">
      <alignment vertical="center"/>
      <protection locked="0"/>
    </xf>
  </cellXfs>
  <cellStyles count="4">
    <cellStyle name="Link" xfId="1" builtinId="8"/>
    <cellStyle name="Standard" xfId="0" builtinId="0"/>
    <cellStyle name="Standard_Form 1" xfId="2" xr:uid="{00000000-0005-0000-0000-000002000000}"/>
    <cellStyle name="Standard_Tabelle1" xfId="3" xr:uid="{00000000-0005-0000-0000-000003000000}"/>
  </cellStyles>
  <dxfs count="36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31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regiofinal@swissshooting.ch#regiofinal@swissshooting.ch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mailto:regiofinal@swissshooting.ch#regiofinal@swissshooting.ch" TargetMode="External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mailto:regiofinal@swissshooting.ch#regiofinal@swissshooting.ch" TargetMode="External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25</xdr:row>
      <xdr:rowOff>123825</xdr:rowOff>
    </xdr:from>
    <xdr:to>
      <xdr:col>7</xdr:col>
      <xdr:colOff>1000125</xdr:colOff>
      <xdr:row>29</xdr:row>
      <xdr:rowOff>142875</xdr:rowOff>
    </xdr:to>
    <xdr:sp macro="" textlink="">
      <xdr:nvSpPr>
        <xdr:cNvPr id="13500" name="AutoShape 42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>
          <a:spLocks noChangeArrowheads="1"/>
        </xdr:cNvSpPr>
      </xdr:nvSpPr>
      <xdr:spPr bwMode="auto">
        <a:xfrm>
          <a:off x="7981950" y="5591175"/>
          <a:ext cx="723900" cy="781050"/>
        </a:xfrm>
        <a:prstGeom prst="downArrow">
          <a:avLst>
            <a:gd name="adj1" fmla="val 50000"/>
            <a:gd name="adj2" fmla="val 26974"/>
          </a:avLst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82761</xdr:colOff>
      <xdr:row>17</xdr:row>
      <xdr:rowOff>93133</xdr:rowOff>
    </xdr:from>
    <xdr:to>
      <xdr:col>7</xdr:col>
      <xdr:colOff>1151499</xdr:colOff>
      <xdr:row>24</xdr:row>
      <xdr:rowOff>15082</xdr:rowOff>
    </xdr:to>
    <xdr:sp macro="" textlink="">
      <xdr:nvSpPr>
        <xdr:cNvPr id="7211" name="AutoShape 43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>
          <a:spLocks noChangeArrowheads="1"/>
        </xdr:cNvSpPr>
      </xdr:nvSpPr>
      <xdr:spPr bwMode="auto">
        <a:xfrm>
          <a:off x="8402108" y="4050241"/>
          <a:ext cx="1057157" cy="1257300"/>
        </a:xfrm>
        <a:prstGeom prst="downArrowCallout">
          <a:avLst>
            <a:gd name="adj1" fmla="val 25000"/>
            <a:gd name="adj2" fmla="val 25000"/>
            <a:gd name="adj3" fmla="val 23030"/>
            <a:gd name="adj4" fmla="val 66667"/>
          </a:avLst>
        </a:prstGeom>
        <a:solidFill>
          <a:srgbClr val="FF99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de-CH" sz="1200" b="1" i="0" strike="noStrike">
              <a:solidFill>
                <a:srgbClr val="000000"/>
              </a:solidFill>
              <a:latin typeface="Arial"/>
              <a:cs typeface="Arial"/>
            </a:rPr>
            <a:t>Excel-Menüleiste</a:t>
          </a:r>
        </a:p>
        <a:p>
          <a:pPr algn="ctr" rtl="0">
            <a:defRPr sz="1000"/>
          </a:pPr>
          <a:r>
            <a:rPr lang="de-CH" sz="1200" b="1" i="0" strike="noStrike">
              <a:solidFill>
                <a:srgbClr val="000000"/>
              </a:solidFill>
              <a:latin typeface="Arial"/>
              <a:cs typeface="Arial"/>
            </a:rPr>
            <a:t>unten</a:t>
          </a:r>
        </a:p>
        <a:p>
          <a:pPr algn="ctr" rtl="0">
            <a:defRPr sz="1000"/>
          </a:pPr>
          <a:r>
            <a:rPr lang="de-CH" sz="1200" b="1" i="0" strike="noStrike">
              <a:solidFill>
                <a:srgbClr val="000000"/>
              </a:solidFill>
              <a:latin typeface="Arial"/>
              <a:cs typeface="Arial"/>
            </a:rPr>
            <a:t>beachten !</a:t>
          </a:r>
        </a:p>
      </xdr:txBody>
    </xdr:sp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4</xdr:col>
      <xdr:colOff>564303</xdr:colOff>
      <xdr:row>4</xdr:row>
      <xdr:rowOff>96520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720" cy="731520"/>
        </a:xfrm>
        <a:prstGeom prst="rect">
          <a:avLst/>
        </a:prstGeom>
      </xdr:spPr>
    </xdr:pic>
    <xdr:clientData/>
  </xdr:twoCellAnchor>
  <xdr:twoCellAnchor>
    <xdr:from>
      <xdr:col>2</xdr:col>
      <xdr:colOff>298450</xdr:colOff>
      <xdr:row>3</xdr:row>
      <xdr:rowOff>96097</xdr:rowOff>
    </xdr:from>
    <xdr:to>
      <xdr:col>5</xdr:col>
      <xdr:colOff>102288</xdr:colOff>
      <xdr:row>4</xdr:row>
      <xdr:rowOff>134197</xdr:rowOff>
    </xdr:to>
    <xdr:sp macro="" textlink="">
      <xdr:nvSpPr>
        <xdr:cNvPr id="13475" name="Text Box 16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4097867" y="572347"/>
          <a:ext cx="1867588" cy="196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regiofinal@swissshooting.ch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219075</xdr:colOff>
      <xdr:row>6</xdr:row>
      <xdr:rowOff>95250</xdr:rowOff>
    </xdr:to>
    <xdr:pic>
      <xdr:nvPicPr>
        <xdr:cNvPr id="9548" name="Picture 1" descr="Logo SW">
          <a:extLst>
            <a:ext uri="{FF2B5EF4-FFF2-40B4-BE49-F238E27FC236}">
              <a16:creationId xmlns:a16="http://schemas.microsoft.com/office/drawing/2014/main" id="{00000000-0008-0000-0100-00004C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55245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85725</xdr:colOff>
      <xdr:row>2</xdr:row>
      <xdr:rowOff>19050</xdr:rowOff>
    </xdr:from>
    <xdr:to>
      <xdr:col>18</xdr:col>
      <xdr:colOff>447675</xdr:colOff>
      <xdr:row>5</xdr:row>
      <xdr:rowOff>47625</xdr:rowOff>
    </xdr:to>
    <xdr:pic>
      <xdr:nvPicPr>
        <xdr:cNvPr id="15369" name="Grafik 2" descr="SSV_LOGO_SH_rot.png">
          <a:extLst>
            <a:ext uri="{FF2B5EF4-FFF2-40B4-BE49-F238E27FC236}">
              <a16:creationId xmlns:a16="http://schemas.microsoft.com/office/drawing/2014/main" id="{00000000-0008-0000-0200-000009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47625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469053</xdr:colOff>
      <xdr:row>4</xdr:row>
      <xdr:rowOff>33020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720" cy="731520"/>
        </a:xfrm>
        <a:prstGeom prst="rect">
          <a:avLst/>
        </a:prstGeom>
      </xdr:spPr>
    </xdr:pic>
    <xdr:clientData/>
  </xdr:twoCellAnchor>
  <xdr:twoCellAnchor>
    <xdr:from>
      <xdr:col>4</xdr:col>
      <xdr:colOff>970838</xdr:colOff>
      <xdr:row>3</xdr:row>
      <xdr:rowOff>95250</xdr:rowOff>
    </xdr:from>
    <xdr:to>
      <xdr:col>7</xdr:col>
      <xdr:colOff>167233</xdr:colOff>
      <xdr:row>4</xdr:row>
      <xdr:rowOff>108028</xdr:rowOff>
    </xdr:to>
    <xdr:sp macro="" textlink="">
      <xdr:nvSpPr>
        <xdr:cNvPr id="11414" name="Text Box 15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962C0000}"/>
            </a:ext>
          </a:extLst>
        </xdr:cNvPr>
        <xdr:cNvSpPr txBox="1">
          <a:spLocks noChangeArrowheads="1"/>
        </xdr:cNvSpPr>
      </xdr:nvSpPr>
      <xdr:spPr bwMode="auto">
        <a:xfrm>
          <a:off x="4092921" y="571500"/>
          <a:ext cx="1863395" cy="2350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regiofinal@swissshooting.ch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469053</xdr:colOff>
      <xdr:row>4</xdr:row>
      <xdr:rowOff>33020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60720" cy="731520"/>
        </a:xfrm>
        <a:prstGeom prst="rect">
          <a:avLst/>
        </a:prstGeom>
      </xdr:spPr>
    </xdr:pic>
    <xdr:clientData/>
  </xdr:twoCellAnchor>
  <xdr:twoCellAnchor>
    <xdr:from>
      <xdr:col>4</xdr:col>
      <xdr:colOff>973667</xdr:colOff>
      <xdr:row>3</xdr:row>
      <xdr:rowOff>95250</xdr:rowOff>
    </xdr:from>
    <xdr:to>
      <xdr:col>7</xdr:col>
      <xdr:colOff>170062</xdr:colOff>
      <xdr:row>4</xdr:row>
      <xdr:rowOff>116417</xdr:rowOff>
    </xdr:to>
    <xdr:sp macro="" textlink="">
      <xdr:nvSpPr>
        <xdr:cNvPr id="6" name="Text Box 15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4095750" y="571500"/>
          <a:ext cx="1863395" cy="2434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CH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regiofinal@swissshooting.ch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user@bluewin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3"/>
  </sheetPr>
  <dimension ref="A4:L74"/>
  <sheetViews>
    <sheetView showGridLines="0" showRowColHeaders="0" zoomScale="90" workbookViewId="0">
      <selection activeCell="I13" sqref="I13"/>
    </sheetView>
  </sheetViews>
  <sheetFormatPr baseColWidth="10" defaultColWidth="18.86328125" defaultRowHeight="12.75" customHeight="1" x14ac:dyDescent="0.35"/>
  <cols>
    <col min="1" max="1" width="23.59765625" style="1" customWidth="1"/>
    <col min="2" max="2" width="33.265625" style="1" customWidth="1"/>
    <col min="3" max="3" width="9.1328125" style="1" customWidth="1"/>
    <col min="4" max="4" width="11.73046875" style="1" customWidth="1"/>
    <col min="5" max="5" width="10" style="1" customWidth="1"/>
    <col min="6" max="6" width="15.1328125" style="2" customWidth="1"/>
    <col min="7" max="7" width="12.73046875" style="2" customWidth="1"/>
    <col min="8" max="12" width="18.86328125" style="2" customWidth="1"/>
    <col min="13" max="16384" width="18.86328125" style="1"/>
  </cols>
  <sheetData>
    <row r="4" spans="1:12" ht="12.75" customHeight="1" x14ac:dyDescent="0.35">
      <c r="K4" s="12"/>
      <c r="L4" s="12"/>
    </row>
    <row r="5" spans="1:12" ht="12.75" customHeight="1" x14ac:dyDescent="0.35">
      <c r="K5" s="12"/>
      <c r="L5" s="12"/>
    </row>
    <row r="6" spans="1:12" ht="12.75" customHeight="1" x14ac:dyDescent="0.4">
      <c r="E6" s="41"/>
    </row>
    <row r="7" spans="1:12" ht="24.75" customHeight="1" x14ac:dyDescent="0.4">
      <c r="A7" s="69"/>
      <c r="B7" s="69"/>
      <c r="C7" s="62"/>
      <c r="D7" s="62"/>
      <c r="E7" s="62"/>
      <c r="F7" s="152"/>
      <c r="G7" s="152"/>
      <c r="H7" s="17"/>
      <c r="L7" s="3"/>
    </row>
    <row r="8" spans="1:12" ht="24.75" customHeight="1" x14ac:dyDescent="0.6">
      <c r="A8" s="190" t="s">
        <v>129</v>
      </c>
      <c r="B8" s="190"/>
      <c r="C8" s="62"/>
      <c r="D8" s="62"/>
      <c r="E8" s="142" t="s">
        <v>119</v>
      </c>
      <c r="F8" s="152"/>
      <c r="G8" s="152"/>
      <c r="H8" s="17"/>
      <c r="L8" s="3"/>
    </row>
    <row r="9" spans="1:12" ht="12.75" customHeight="1" x14ac:dyDescent="0.6">
      <c r="A9" s="153"/>
      <c r="B9" s="153"/>
      <c r="C9" s="62"/>
      <c r="D9" s="62"/>
      <c r="E9" s="62"/>
      <c r="F9" s="152"/>
      <c r="G9" s="152"/>
      <c r="H9" s="17"/>
      <c r="L9" s="3"/>
    </row>
    <row r="10" spans="1:12" ht="69" customHeight="1" x14ac:dyDescent="0.35">
      <c r="A10" s="191" t="s">
        <v>161</v>
      </c>
      <c r="B10" s="192"/>
      <c r="C10" s="192"/>
      <c r="D10" s="192"/>
      <c r="E10" s="192"/>
      <c r="F10" s="68"/>
      <c r="G10" s="68"/>
      <c r="H10" s="17"/>
    </row>
    <row r="11" spans="1:12" ht="12.75" customHeight="1" x14ac:dyDescent="0.4">
      <c r="A11" s="62"/>
      <c r="B11" s="62"/>
      <c r="C11" s="62"/>
      <c r="D11" s="62"/>
      <c r="E11" s="62"/>
      <c r="F11" s="17"/>
      <c r="G11" s="154" t="s">
        <v>139</v>
      </c>
      <c r="H11" s="17"/>
    </row>
    <row r="12" spans="1:12" ht="15" customHeight="1" x14ac:dyDescent="0.4">
      <c r="A12" s="155" t="s">
        <v>36</v>
      </c>
      <c r="B12" s="155" t="s">
        <v>37</v>
      </c>
      <c r="C12" s="156" t="s">
        <v>38</v>
      </c>
      <c r="D12" s="155" t="s">
        <v>39</v>
      </c>
      <c r="E12" s="157" t="s">
        <v>138</v>
      </c>
      <c r="F12" s="158" t="s">
        <v>110</v>
      </c>
      <c r="G12" s="158" t="s">
        <v>140</v>
      </c>
      <c r="H12" s="17"/>
    </row>
    <row r="13" spans="1:12" s="133" customFormat="1" ht="15" customHeight="1" x14ac:dyDescent="0.35">
      <c r="A13" s="159" t="s">
        <v>120</v>
      </c>
      <c r="B13" s="159" t="s">
        <v>132</v>
      </c>
      <c r="C13" s="160" t="s">
        <v>130</v>
      </c>
      <c r="D13" s="159" t="s">
        <v>141</v>
      </c>
      <c r="E13" s="161" t="s">
        <v>121</v>
      </c>
      <c r="F13" s="162" t="s">
        <v>108</v>
      </c>
      <c r="G13" s="163" t="s">
        <v>141</v>
      </c>
      <c r="H13" s="9"/>
      <c r="I13" s="132"/>
      <c r="J13" s="132"/>
      <c r="K13" s="132"/>
      <c r="L13" s="132"/>
    </row>
    <row r="14" spans="1:12" ht="15" customHeight="1" x14ac:dyDescent="0.35">
      <c r="A14" s="164" t="s">
        <v>40</v>
      </c>
      <c r="B14" s="164" t="s">
        <v>133</v>
      </c>
      <c r="C14" s="165" t="s">
        <v>131</v>
      </c>
      <c r="D14" s="164" t="s">
        <v>150</v>
      </c>
      <c r="E14" s="166" t="s">
        <v>24</v>
      </c>
      <c r="F14" s="167" t="s">
        <v>108</v>
      </c>
      <c r="G14" s="168" t="s">
        <v>150</v>
      </c>
      <c r="H14" s="17"/>
    </row>
    <row r="15" spans="1:12" ht="15" customHeight="1" x14ac:dyDescent="0.35">
      <c r="A15" s="164" t="s">
        <v>40</v>
      </c>
      <c r="B15" s="164" t="s">
        <v>134</v>
      </c>
      <c r="C15" s="165" t="s">
        <v>62</v>
      </c>
      <c r="D15" s="164" t="s">
        <v>158</v>
      </c>
      <c r="E15" s="166" t="s">
        <v>27</v>
      </c>
      <c r="F15" s="167" t="s">
        <v>108</v>
      </c>
      <c r="G15" s="168" t="s">
        <v>151</v>
      </c>
      <c r="H15" s="169"/>
      <c r="I15" s="13"/>
      <c r="J15" s="13"/>
      <c r="K15" s="13"/>
      <c r="L15" s="13"/>
    </row>
    <row r="16" spans="1:12" ht="15" customHeight="1" x14ac:dyDescent="0.35">
      <c r="A16" s="164" t="s">
        <v>40</v>
      </c>
      <c r="B16" s="164" t="s">
        <v>41</v>
      </c>
      <c r="C16" s="165" t="s">
        <v>62</v>
      </c>
      <c r="D16" s="164" t="s">
        <v>158</v>
      </c>
      <c r="E16" s="166" t="s">
        <v>26</v>
      </c>
      <c r="F16" s="167" t="s">
        <v>108</v>
      </c>
      <c r="G16" s="168" t="s">
        <v>151</v>
      </c>
      <c r="H16" s="169"/>
      <c r="I16" s="13"/>
      <c r="J16" s="13"/>
      <c r="K16" s="13"/>
      <c r="L16" s="13"/>
    </row>
    <row r="17" spans="1:12" ht="15" customHeight="1" x14ac:dyDescent="0.35">
      <c r="A17" s="170" t="s">
        <v>40</v>
      </c>
      <c r="B17" s="170" t="s">
        <v>41</v>
      </c>
      <c r="C17" s="171" t="s">
        <v>42</v>
      </c>
      <c r="D17" s="170" t="s">
        <v>152</v>
      </c>
      <c r="E17" s="172" t="s">
        <v>20</v>
      </c>
      <c r="F17" s="173" t="s">
        <v>109</v>
      </c>
      <c r="G17" s="174" t="s">
        <v>142</v>
      </c>
      <c r="H17" s="169"/>
      <c r="I17" s="4"/>
      <c r="J17" s="13"/>
      <c r="K17" s="13"/>
      <c r="L17" s="13"/>
    </row>
    <row r="18" spans="1:12" ht="15" customHeight="1" x14ac:dyDescent="0.35">
      <c r="A18" s="159" t="s">
        <v>44</v>
      </c>
      <c r="B18" s="159" t="s">
        <v>45</v>
      </c>
      <c r="C18" s="160" t="s">
        <v>62</v>
      </c>
      <c r="D18" s="164" t="s">
        <v>158</v>
      </c>
      <c r="E18" s="161" t="s">
        <v>46</v>
      </c>
      <c r="F18" s="175" t="s">
        <v>108</v>
      </c>
      <c r="G18" s="163" t="s">
        <v>160</v>
      </c>
      <c r="H18" s="176"/>
      <c r="I18" s="14"/>
      <c r="J18" s="14"/>
      <c r="K18" s="14"/>
      <c r="L18" s="5"/>
    </row>
    <row r="19" spans="1:12" ht="15" customHeight="1" x14ac:dyDescent="0.35">
      <c r="A19" s="164" t="s">
        <v>44</v>
      </c>
      <c r="B19" s="164" t="s">
        <v>48</v>
      </c>
      <c r="C19" s="165" t="s">
        <v>62</v>
      </c>
      <c r="D19" s="164" t="s">
        <v>158</v>
      </c>
      <c r="E19" s="166" t="s">
        <v>49</v>
      </c>
      <c r="F19" s="175" t="s">
        <v>108</v>
      </c>
      <c r="G19" s="168" t="s">
        <v>160</v>
      </c>
      <c r="H19" s="176"/>
      <c r="I19" s="14"/>
      <c r="J19" s="14"/>
      <c r="K19" s="14"/>
      <c r="L19" s="5"/>
    </row>
    <row r="20" spans="1:12" ht="15" customHeight="1" x14ac:dyDescent="0.35">
      <c r="A20" s="170" t="s">
        <v>47</v>
      </c>
      <c r="B20" s="170" t="s">
        <v>48</v>
      </c>
      <c r="C20" s="171" t="s">
        <v>42</v>
      </c>
      <c r="D20" s="170" t="s">
        <v>152</v>
      </c>
      <c r="E20" s="172" t="s">
        <v>124</v>
      </c>
      <c r="F20" s="177" t="s">
        <v>109</v>
      </c>
      <c r="G20" s="174" t="s">
        <v>143</v>
      </c>
      <c r="H20" s="97"/>
      <c r="I20" s="6"/>
      <c r="J20" s="6"/>
      <c r="K20" s="6"/>
      <c r="L20" s="5"/>
    </row>
    <row r="21" spans="1:12" ht="15" customHeight="1" x14ac:dyDescent="0.35">
      <c r="A21" s="164" t="s">
        <v>122</v>
      </c>
      <c r="B21" s="159" t="s">
        <v>135</v>
      </c>
      <c r="C21" s="160" t="s">
        <v>130</v>
      </c>
      <c r="D21" s="159" t="s">
        <v>141</v>
      </c>
      <c r="E21" s="161" t="s">
        <v>123</v>
      </c>
      <c r="F21" s="175" t="s">
        <v>108</v>
      </c>
      <c r="G21" s="163" t="s">
        <v>141</v>
      </c>
      <c r="H21" s="17"/>
      <c r="I21" s="10"/>
      <c r="J21" s="10"/>
      <c r="K21" s="10"/>
      <c r="L21" s="10"/>
    </row>
    <row r="22" spans="1:12" ht="15" customHeight="1" x14ac:dyDescent="0.35">
      <c r="A22" s="164" t="s">
        <v>50</v>
      </c>
      <c r="B22" s="164" t="s">
        <v>133</v>
      </c>
      <c r="C22" s="165" t="s">
        <v>131</v>
      </c>
      <c r="D22" s="164" t="s">
        <v>150</v>
      </c>
      <c r="E22" s="166" t="s">
        <v>51</v>
      </c>
      <c r="F22" s="175" t="s">
        <v>108</v>
      </c>
      <c r="G22" s="168" t="s">
        <v>150</v>
      </c>
      <c r="H22" s="17"/>
      <c r="I22" s="10"/>
      <c r="J22" s="10"/>
      <c r="K22" s="10"/>
      <c r="L22" s="10"/>
    </row>
    <row r="23" spans="1:12" ht="15" customHeight="1" x14ac:dyDescent="0.35">
      <c r="A23" s="164" t="s">
        <v>50</v>
      </c>
      <c r="B23" s="164" t="s">
        <v>134</v>
      </c>
      <c r="C23" s="165" t="s">
        <v>62</v>
      </c>
      <c r="D23" s="164" t="s">
        <v>158</v>
      </c>
      <c r="E23" s="166" t="s">
        <v>52</v>
      </c>
      <c r="F23" s="175" t="s">
        <v>108</v>
      </c>
      <c r="G23" s="168" t="s">
        <v>151</v>
      </c>
      <c r="H23" s="17"/>
      <c r="I23" s="10"/>
      <c r="J23" s="10"/>
      <c r="K23" s="10"/>
      <c r="L23" s="10"/>
    </row>
    <row r="24" spans="1:12" ht="15" customHeight="1" x14ac:dyDescent="0.35">
      <c r="A24" s="164" t="s">
        <v>50</v>
      </c>
      <c r="B24" s="164" t="s">
        <v>41</v>
      </c>
      <c r="C24" s="165" t="s">
        <v>62</v>
      </c>
      <c r="D24" s="164" t="s">
        <v>158</v>
      </c>
      <c r="E24" s="166" t="s">
        <v>53</v>
      </c>
      <c r="F24" s="175" t="s">
        <v>108</v>
      </c>
      <c r="G24" s="168" t="s">
        <v>151</v>
      </c>
      <c r="H24" s="17"/>
      <c r="I24" s="10"/>
      <c r="J24" s="10"/>
      <c r="K24" s="10"/>
      <c r="L24" s="10"/>
    </row>
    <row r="25" spans="1:12" ht="15" customHeight="1" x14ac:dyDescent="0.35">
      <c r="A25" s="164" t="s">
        <v>50</v>
      </c>
      <c r="B25" s="164" t="s">
        <v>41</v>
      </c>
      <c r="C25" s="165" t="s">
        <v>42</v>
      </c>
      <c r="D25" s="164" t="s">
        <v>152</v>
      </c>
      <c r="E25" s="166" t="s">
        <v>54</v>
      </c>
      <c r="F25" s="178" t="s">
        <v>109</v>
      </c>
      <c r="G25" s="168" t="s">
        <v>142</v>
      </c>
      <c r="H25" s="17"/>
      <c r="I25" s="10"/>
      <c r="J25" s="10"/>
      <c r="K25" s="10"/>
      <c r="L25" s="10"/>
    </row>
    <row r="26" spans="1:12" ht="15" customHeight="1" x14ac:dyDescent="0.35">
      <c r="A26" s="170" t="s">
        <v>128</v>
      </c>
      <c r="B26" s="170" t="s">
        <v>41</v>
      </c>
      <c r="C26" s="171" t="s">
        <v>126</v>
      </c>
      <c r="D26" s="170" t="s">
        <v>159</v>
      </c>
      <c r="E26" s="172" t="s">
        <v>55</v>
      </c>
      <c r="F26" s="179" t="s">
        <v>127</v>
      </c>
      <c r="G26" s="174" t="s">
        <v>142</v>
      </c>
      <c r="H26" s="17"/>
      <c r="I26" s="10"/>
      <c r="J26" s="10"/>
      <c r="K26" s="10"/>
      <c r="L26" s="10"/>
    </row>
    <row r="27" spans="1:12" ht="15" customHeight="1" x14ac:dyDescent="0.35">
      <c r="A27" s="146" t="s">
        <v>57</v>
      </c>
      <c r="B27" s="147" t="s">
        <v>41</v>
      </c>
      <c r="C27" s="180" t="s">
        <v>126</v>
      </c>
      <c r="D27" s="148" t="s">
        <v>159</v>
      </c>
      <c r="E27" s="149" t="s">
        <v>125</v>
      </c>
      <c r="F27" s="181" t="s">
        <v>111</v>
      </c>
      <c r="G27" s="182" t="s">
        <v>142</v>
      </c>
      <c r="H27" s="17"/>
      <c r="I27" s="10"/>
      <c r="J27" s="10"/>
      <c r="K27" s="10"/>
      <c r="L27" s="10"/>
    </row>
    <row r="28" spans="1:12" ht="15" customHeight="1" x14ac:dyDescent="0.35">
      <c r="A28" s="183"/>
      <c r="B28" s="183"/>
      <c r="C28" s="184"/>
      <c r="D28" s="185"/>
      <c r="E28" s="9"/>
      <c r="F28" s="17"/>
      <c r="G28" s="17"/>
      <c r="H28" s="17"/>
      <c r="I28" s="10"/>
      <c r="J28" s="10"/>
      <c r="K28" s="10"/>
      <c r="L28" s="10"/>
    </row>
    <row r="29" spans="1:12" ht="15" customHeight="1" x14ac:dyDescent="0.35">
      <c r="A29" s="37" t="s">
        <v>75</v>
      </c>
      <c r="B29" s="38"/>
      <c r="C29" s="38"/>
      <c r="D29" s="39"/>
      <c r="E29" s="40"/>
      <c r="F29" s="40"/>
      <c r="G29" s="17"/>
      <c r="H29" s="17"/>
      <c r="I29" s="10"/>
      <c r="J29" s="10"/>
      <c r="K29" s="10"/>
      <c r="L29" s="10"/>
    </row>
    <row r="30" spans="1:12" ht="15" customHeight="1" x14ac:dyDescent="0.35">
      <c r="A30" s="37" t="s">
        <v>74</v>
      </c>
      <c r="B30" s="186"/>
      <c r="C30" s="187"/>
      <c r="D30" s="188"/>
      <c r="E30" s="40"/>
      <c r="F30" s="40"/>
      <c r="G30" s="17"/>
      <c r="H30" s="17"/>
      <c r="I30" s="10"/>
      <c r="J30" s="10"/>
      <c r="K30" s="10"/>
      <c r="L30" s="10"/>
    </row>
    <row r="31" spans="1:12" ht="15" customHeight="1" x14ac:dyDescent="0.35">
      <c r="A31" s="183"/>
      <c r="B31" s="183"/>
      <c r="C31" s="184"/>
      <c r="D31" s="185"/>
      <c r="E31" s="9"/>
      <c r="F31" s="17"/>
      <c r="G31" s="17"/>
      <c r="H31" s="17"/>
      <c r="I31" s="10"/>
      <c r="J31" s="10"/>
      <c r="K31" s="10"/>
      <c r="L31" s="10"/>
    </row>
    <row r="32" spans="1:12" ht="15" customHeight="1" x14ac:dyDescent="0.35">
      <c r="A32" s="183"/>
      <c r="B32" s="183"/>
      <c r="C32" s="184"/>
      <c r="D32" s="185"/>
      <c r="E32" s="9"/>
      <c r="F32" s="17"/>
      <c r="G32" s="17"/>
      <c r="H32" s="17"/>
      <c r="I32" s="10"/>
      <c r="J32" s="10"/>
      <c r="K32" s="10"/>
      <c r="L32" s="10"/>
    </row>
    <row r="33" spans="1:12" ht="15" customHeight="1" x14ac:dyDescent="0.35">
      <c r="A33" s="7"/>
      <c r="B33" s="7"/>
      <c r="C33" s="11"/>
      <c r="D33" s="8"/>
      <c r="E33" s="9"/>
      <c r="F33" s="10"/>
      <c r="G33" s="10"/>
      <c r="H33" s="10"/>
      <c r="I33" s="10"/>
      <c r="J33" s="10"/>
      <c r="K33" s="10"/>
      <c r="L33" s="10"/>
    </row>
    <row r="34" spans="1:12" ht="15" customHeight="1" x14ac:dyDescent="0.35">
      <c r="A34" s="7"/>
      <c r="B34" s="7"/>
      <c r="C34" s="11"/>
      <c r="D34" s="8"/>
      <c r="E34" s="9"/>
      <c r="F34" s="10"/>
      <c r="G34" s="10"/>
      <c r="H34" s="10"/>
      <c r="I34" s="10"/>
      <c r="J34" s="10"/>
      <c r="K34" s="10"/>
      <c r="L34" s="10"/>
    </row>
    <row r="35" spans="1:12" ht="15" customHeight="1" x14ac:dyDescent="0.35"/>
    <row r="36" spans="1:12" ht="15" customHeight="1" x14ac:dyDescent="0.4">
      <c r="B36" s="15"/>
      <c r="C36" s="16"/>
      <c r="E36" s="3"/>
      <c r="H36" s="12"/>
      <c r="I36" s="16"/>
      <c r="J36" s="16"/>
      <c r="K36" s="16"/>
      <c r="L36" s="16"/>
    </row>
    <row r="37" spans="1:12" ht="15" customHeight="1" x14ac:dyDescent="0.35"/>
    <row r="38" spans="1:12" ht="15" customHeight="1" x14ac:dyDescent="0.35"/>
    <row r="39" spans="1:12" ht="15" customHeight="1" x14ac:dyDescent="0.35"/>
    <row r="40" spans="1:12" ht="15" customHeight="1" x14ac:dyDescent="0.35"/>
    <row r="41" spans="1:12" ht="15" customHeight="1" x14ac:dyDescent="0.35"/>
    <row r="42" spans="1:12" ht="15" customHeight="1" x14ac:dyDescent="0.35"/>
    <row r="43" spans="1:12" ht="15" customHeight="1" x14ac:dyDescent="0.35"/>
    <row r="44" spans="1:12" ht="15" customHeight="1" x14ac:dyDescent="0.35"/>
    <row r="45" spans="1:12" ht="15" customHeight="1" x14ac:dyDescent="0.35"/>
    <row r="46" spans="1:12" ht="15" customHeight="1" x14ac:dyDescent="0.35"/>
    <row r="47" spans="1:12" ht="15" customHeight="1" x14ac:dyDescent="0.35"/>
    <row r="48" spans="1:12" ht="15" customHeight="1" x14ac:dyDescent="0.35"/>
    <row r="49" ht="15" customHeight="1" x14ac:dyDescent="0.35"/>
    <row r="50" ht="15" customHeight="1" x14ac:dyDescent="0.35"/>
    <row r="51" ht="15" customHeight="1" x14ac:dyDescent="0.35"/>
    <row r="52" ht="15" customHeight="1" x14ac:dyDescent="0.35"/>
    <row r="53" ht="15" customHeight="1" x14ac:dyDescent="0.35"/>
    <row r="54" ht="15" customHeight="1" x14ac:dyDescent="0.35"/>
    <row r="55" ht="15" customHeight="1" x14ac:dyDescent="0.35"/>
    <row r="56" ht="15" customHeight="1" x14ac:dyDescent="0.35"/>
    <row r="57" ht="15" customHeight="1" x14ac:dyDescent="0.35"/>
    <row r="58" ht="15" customHeight="1" x14ac:dyDescent="0.35"/>
    <row r="59" ht="15" customHeight="1" x14ac:dyDescent="0.35"/>
    <row r="60" ht="15" customHeight="1" x14ac:dyDescent="0.35"/>
    <row r="61" ht="15" customHeight="1" x14ac:dyDescent="0.35"/>
    <row r="62" ht="15" customHeight="1" x14ac:dyDescent="0.35"/>
    <row r="63" ht="15" customHeight="1" x14ac:dyDescent="0.35"/>
    <row r="64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5" customHeight="1" x14ac:dyDescent="0.35"/>
    <row r="71" ht="15" customHeight="1" x14ac:dyDescent="0.35"/>
    <row r="72" ht="15" customHeight="1" x14ac:dyDescent="0.35"/>
    <row r="73" ht="15" customHeight="1" x14ac:dyDescent="0.35"/>
    <row r="74" ht="15" customHeight="1" x14ac:dyDescent="0.35"/>
  </sheetData>
  <sheetProtection password="EE9D" sheet="1" objects="1" selectLockedCells="1"/>
  <mergeCells count="2">
    <mergeCell ref="A8:B8"/>
    <mergeCell ref="A10:E10"/>
  </mergeCells>
  <phoneticPr fontId="1" type="noConversion"/>
  <pageMargins left="0.39370078740157483" right="0.39370078740157483" top="0.19685039370078741" bottom="0.59055118110236227" header="0.51181102362204722" footer="0.31496062992125984"/>
  <pageSetup paperSize="9" orientation="landscape" r:id="rId1"/>
  <headerFooter alignWithMargins="0">
    <oddFooter>&amp;L&amp;8&amp;F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tabColor indexed="15"/>
  </sheetPr>
  <dimension ref="A1:Q72"/>
  <sheetViews>
    <sheetView showGridLines="0" showRowColHeaders="0" zoomScale="90" workbookViewId="0">
      <pane ySplit="19" topLeftCell="A20" activePane="bottomLeft" state="frozen"/>
      <selection activeCell="A8" sqref="A8:B8"/>
      <selection pane="bottomLeft" activeCell="E24" sqref="E24"/>
    </sheetView>
  </sheetViews>
  <sheetFormatPr baseColWidth="10" defaultColWidth="11.3984375" defaultRowHeight="12.75" x14ac:dyDescent="0.35"/>
  <cols>
    <col min="1" max="1" width="27" style="62" customWidth="1"/>
    <col min="2" max="3" width="6.59765625" style="62" customWidth="1"/>
    <col min="4" max="4" width="6.86328125" style="64" customWidth="1"/>
    <col min="5" max="5" width="21.3984375" style="62" customWidth="1"/>
    <col min="6" max="6" width="11.1328125" style="62" customWidth="1"/>
    <col min="7" max="7" width="7.3984375" style="62" customWidth="1"/>
    <col min="8" max="11" width="9.86328125" style="64" customWidth="1"/>
    <col min="12" max="12" width="14" style="64" customWidth="1"/>
    <col min="13" max="13" width="7.1328125" style="62" customWidth="1"/>
    <col min="14" max="14" width="7" style="62" hidden="1" customWidth="1"/>
    <col min="15" max="17" width="11.3984375" style="62" hidden="1" customWidth="1"/>
    <col min="18" max="256" width="9.1328125" style="62" customWidth="1"/>
    <col min="257" max="16384" width="11.3984375" style="62"/>
  </cols>
  <sheetData>
    <row r="1" spans="1:14" ht="12.75" customHeight="1" x14ac:dyDescent="0.55000000000000004">
      <c r="E1" s="105" t="str">
        <f>IF(F1&gt;0,"Falsches Alter","")</f>
        <v/>
      </c>
      <c r="F1" s="63">
        <f>COUNTIF(F21:F69,"#NV")</f>
        <v>0</v>
      </c>
      <c r="G1" s="63"/>
      <c r="N1" s="85" t="e">
        <f>#REF!</f>
        <v>#REF!</v>
      </c>
    </row>
    <row r="2" spans="1:14" ht="12.75" customHeight="1" x14ac:dyDescent="0.55000000000000004">
      <c r="E2" s="105"/>
    </row>
    <row r="4" spans="1:14" ht="17.25" customHeight="1" x14ac:dyDescent="0.35">
      <c r="E4" s="202" t="str">
        <f>IF(N19=O19,"","Bitte alle Finalteilnehmer mit ja oder nein eintragen")</f>
        <v/>
      </c>
      <c r="F4" s="202"/>
      <c r="G4" s="202"/>
      <c r="H4" s="202"/>
      <c r="I4" s="202"/>
      <c r="J4" s="83"/>
      <c r="K4" s="83"/>
    </row>
    <row r="5" spans="1:14" ht="12.75" customHeight="1" x14ac:dyDescent="0.35">
      <c r="E5" s="207" t="str">
        <f>IF(N19=O19,"","Les participants à la finale, obligatoirement repondre avec oui ou non")</f>
        <v/>
      </c>
      <c r="F5" s="207"/>
      <c r="G5" s="207"/>
      <c r="H5" s="207"/>
      <c r="I5" s="207"/>
      <c r="J5" s="207"/>
      <c r="K5" s="83"/>
      <c r="L5" s="65" t="s">
        <v>56</v>
      </c>
    </row>
    <row r="7" spans="1:14" ht="20.25" x14ac:dyDescent="0.55000000000000004">
      <c r="A7" s="84" t="s">
        <v>34</v>
      </c>
      <c r="B7" s="84"/>
      <c r="C7" s="84"/>
      <c r="D7" s="109"/>
      <c r="F7" s="84"/>
      <c r="G7" s="84"/>
      <c r="H7" s="62"/>
      <c r="I7" s="208" t="s">
        <v>63</v>
      </c>
      <c r="J7" s="208"/>
      <c r="K7" s="99" t="s">
        <v>103</v>
      </c>
      <c r="L7" s="66"/>
    </row>
    <row r="8" spans="1:14" ht="12.75" customHeight="1" x14ac:dyDescent="0.35"/>
    <row r="9" spans="1:14" ht="19.5" customHeight="1" x14ac:dyDescent="0.35">
      <c r="A9" s="112" t="s">
        <v>0</v>
      </c>
      <c r="B9" s="204" t="s">
        <v>25</v>
      </c>
      <c r="C9" s="204"/>
      <c r="D9" s="204"/>
      <c r="E9" s="204"/>
      <c r="F9" s="205" t="s">
        <v>7</v>
      </c>
      <c r="G9" s="205"/>
      <c r="H9" s="205"/>
      <c r="I9" s="210" t="s">
        <v>33</v>
      </c>
      <c r="J9" s="210"/>
      <c r="K9" s="210"/>
      <c r="L9" s="210"/>
    </row>
    <row r="10" spans="1:14" x14ac:dyDescent="0.35">
      <c r="D10" s="110"/>
      <c r="E10" s="68"/>
    </row>
    <row r="11" spans="1:14" ht="17.25" x14ac:dyDescent="0.45">
      <c r="A11" s="113" t="s">
        <v>1</v>
      </c>
      <c r="D11" s="17"/>
      <c r="E11" s="69"/>
      <c r="F11" s="113" t="s">
        <v>112</v>
      </c>
      <c r="I11" s="114" t="s">
        <v>113</v>
      </c>
    </row>
    <row r="12" spans="1:14" ht="8.25" customHeight="1" x14ac:dyDescent="0.35"/>
    <row r="13" spans="1:14" ht="12.75" customHeight="1" x14ac:dyDescent="0.35">
      <c r="A13" s="70"/>
      <c r="B13" s="70"/>
      <c r="C13" s="70"/>
      <c r="D13" s="111"/>
      <c r="E13" s="71"/>
      <c r="F13" s="70"/>
      <c r="G13" s="70"/>
      <c r="H13" s="72"/>
      <c r="I13" s="72"/>
      <c r="J13" s="72"/>
      <c r="K13" s="72"/>
      <c r="L13" s="72"/>
    </row>
    <row r="14" spans="1:14" ht="19.5" customHeight="1" x14ac:dyDescent="0.35">
      <c r="A14" s="73" t="s">
        <v>2</v>
      </c>
      <c r="B14" s="203" t="s">
        <v>28</v>
      </c>
      <c r="C14" s="203"/>
      <c r="D14" s="203"/>
      <c r="E14" s="203"/>
      <c r="F14" s="206" t="s">
        <v>100</v>
      </c>
      <c r="G14" s="206"/>
      <c r="H14" s="206"/>
      <c r="I14" s="209" t="s">
        <v>29</v>
      </c>
      <c r="J14" s="209"/>
      <c r="K14" s="209"/>
      <c r="L14" s="209"/>
    </row>
    <row r="15" spans="1:14" ht="19.5" customHeight="1" x14ac:dyDescent="0.35">
      <c r="A15" s="73" t="s">
        <v>3</v>
      </c>
      <c r="B15" s="203" t="s">
        <v>30</v>
      </c>
      <c r="C15" s="203"/>
      <c r="D15" s="203"/>
      <c r="E15" s="203"/>
      <c r="F15" s="49"/>
      <c r="G15" s="49"/>
      <c r="H15" s="74"/>
      <c r="I15" s="74"/>
      <c r="J15" s="74"/>
      <c r="K15" s="74"/>
      <c r="L15" s="74"/>
    </row>
    <row r="16" spans="1:14" ht="19.5" customHeight="1" x14ac:dyDescent="0.35">
      <c r="A16" s="75" t="s">
        <v>4</v>
      </c>
      <c r="B16" s="211" t="s">
        <v>104</v>
      </c>
      <c r="C16" s="212"/>
      <c r="D16" s="212"/>
      <c r="E16" s="212"/>
      <c r="F16" s="75" t="s">
        <v>5</v>
      </c>
      <c r="G16" s="50"/>
      <c r="H16" s="194" t="s">
        <v>31</v>
      </c>
      <c r="I16" s="194"/>
      <c r="J16" s="76" t="s">
        <v>6</v>
      </c>
      <c r="K16" s="194" t="s">
        <v>32</v>
      </c>
      <c r="L16" s="194"/>
    </row>
    <row r="18" spans="1:17" ht="12.75" customHeight="1" x14ac:dyDescent="0.35">
      <c r="A18" s="106" t="s">
        <v>97</v>
      </c>
      <c r="B18" s="195" t="s">
        <v>8</v>
      </c>
      <c r="C18" s="200" t="s">
        <v>107</v>
      </c>
      <c r="D18" s="218" t="s">
        <v>76</v>
      </c>
      <c r="E18" s="216" t="s">
        <v>9</v>
      </c>
      <c r="F18" s="213" t="s">
        <v>105</v>
      </c>
      <c r="G18" s="200" t="s">
        <v>10</v>
      </c>
      <c r="H18" s="197" t="s">
        <v>11</v>
      </c>
      <c r="I18" s="198"/>
      <c r="J18" s="198"/>
      <c r="K18" s="199"/>
      <c r="L18" s="195" t="s">
        <v>16</v>
      </c>
      <c r="N18" s="100"/>
      <c r="O18" s="100"/>
      <c r="P18" s="100"/>
    </row>
    <row r="19" spans="1:17" ht="19.5" customHeight="1" thickBot="1" x14ac:dyDescent="0.4">
      <c r="A19" s="107" t="s">
        <v>99</v>
      </c>
      <c r="B19" s="215"/>
      <c r="C19" s="201"/>
      <c r="D19" s="219"/>
      <c r="E19" s="217"/>
      <c r="F19" s="214"/>
      <c r="G19" s="201"/>
      <c r="H19" s="77" t="s">
        <v>12</v>
      </c>
      <c r="I19" s="77" t="s">
        <v>13</v>
      </c>
      <c r="J19" s="77" t="s">
        <v>14</v>
      </c>
      <c r="K19" s="77" t="s">
        <v>15</v>
      </c>
      <c r="L19" s="196"/>
      <c r="M19" s="77" t="s">
        <v>102</v>
      </c>
      <c r="N19" s="100">
        <f>IF(K7="50m","",COUNTA(A21:A69))</f>
        <v>20</v>
      </c>
      <c r="O19" s="100">
        <f>IF(K7="50m","",COUNTA(L21:L69))</f>
        <v>20</v>
      </c>
      <c r="P19" s="100"/>
    </row>
    <row r="20" spans="1:17" ht="8.25" customHeight="1" x14ac:dyDescent="0.35">
      <c r="A20" s="91"/>
      <c r="B20" s="93"/>
      <c r="C20" s="94"/>
      <c r="D20" s="95"/>
      <c r="E20" s="96"/>
      <c r="F20" s="92"/>
      <c r="G20" s="94"/>
      <c r="H20" s="97"/>
      <c r="I20" s="97"/>
      <c r="J20" s="97"/>
      <c r="K20" s="97"/>
      <c r="L20" s="98"/>
      <c r="M20" s="97"/>
      <c r="N20" s="63"/>
      <c r="O20" s="63"/>
    </row>
    <row r="21" spans="1:17" x14ac:dyDescent="0.35">
      <c r="A21" s="102" t="s">
        <v>77</v>
      </c>
      <c r="B21" s="87">
        <v>99</v>
      </c>
      <c r="C21" s="42" t="s">
        <v>98</v>
      </c>
      <c r="D21" s="53" t="s">
        <v>106</v>
      </c>
      <c r="E21" s="54" t="s">
        <v>18</v>
      </c>
      <c r="F21" s="86" t="e">
        <f>IF(B21="","",VLOOKUP(N21,$P$21:$Q$39,2,N21))</f>
        <v>#REF!</v>
      </c>
      <c r="G21" s="52" t="s">
        <v>27</v>
      </c>
      <c r="H21" s="52">
        <v>125</v>
      </c>
      <c r="I21" s="52">
        <v>125</v>
      </c>
      <c r="J21" s="52">
        <v>125</v>
      </c>
      <c r="K21" s="43">
        <f>SUM(H21,I21,J21)</f>
        <v>375</v>
      </c>
      <c r="L21" s="58" t="s">
        <v>22</v>
      </c>
      <c r="M21" s="43">
        <f>IF(A21="","",ROW()-20)</f>
        <v>1</v>
      </c>
      <c r="N21" s="85" t="e">
        <f t="shared" ref="N21:N69" si="0">IF(B21&lt;20,$N$1-(2000+B21),$N$1-(1900+B21))</f>
        <v>#REF!</v>
      </c>
      <c r="P21" s="62">
        <v>8</v>
      </c>
      <c r="Q21" s="62" t="s">
        <v>66</v>
      </c>
    </row>
    <row r="22" spans="1:17" x14ac:dyDescent="0.35">
      <c r="A22" s="103" t="s">
        <v>78</v>
      </c>
      <c r="B22" s="88">
        <v>99</v>
      </c>
      <c r="C22" s="44" t="s">
        <v>19</v>
      </c>
      <c r="D22" s="56" t="s">
        <v>61</v>
      </c>
      <c r="E22" s="57" t="s">
        <v>25</v>
      </c>
      <c r="F22" s="86" t="e">
        <f t="shared" ref="F22:F69" si="1">IF(B22="","",VLOOKUP(N22,$P$21:$Q$39,2,N22))</f>
        <v>#REF!</v>
      </c>
      <c r="G22" s="55" t="s">
        <v>52</v>
      </c>
      <c r="H22" s="55">
        <v>136</v>
      </c>
      <c r="I22" s="55">
        <v>136</v>
      </c>
      <c r="J22" s="55">
        <v>136</v>
      </c>
      <c r="K22" s="45">
        <f t="shared" ref="K22:K39" si="2">SUM(H22,I22,J22)</f>
        <v>408</v>
      </c>
      <c r="L22" s="58" t="s">
        <v>22</v>
      </c>
      <c r="M22" s="43">
        <f t="shared" ref="M22:M69" si="3">IF(A22="","",ROW()-20)</f>
        <v>2</v>
      </c>
      <c r="N22" s="85" t="e">
        <f t="shared" si="0"/>
        <v>#REF!</v>
      </c>
      <c r="P22" s="62">
        <v>9</v>
      </c>
      <c r="Q22" s="62" t="s">
        <v>66</v>
      </c>
    </row>
    <row r="23" spans="1:17" x14ac:dyDescent="0.35">
      <c r="A23" s="103" t="s">
        <v>79</v>
      </c>
      <c r="B23" s="88">
        <v>99</v>
      </c>
      <c r="C23" s="44" t="s">
        <v>98</v>
      </c>
      <c r="D23" s="56" t="s">
        <v>61</v>
      </c>
      <c r="E23" s="57" t="s">
        <v>23</v>
      </c>
      <c r="F23" s="86" t="e">
        <f t="shared" si="1"/>
        <v>#REF!</v>
      </c>
      <c r="G23" s="55" t="s">
        <v>20</v>
      </c>
      <c r="H23" s="55">
        <v>310</v>
      </c>
      <c r="I23" s="55">
        <v>325</v>
      </c>
      <c r="J23" s="55">
        <v>322</v>
      </c>
      <c r="K23" s="45">
        <f t="shared" si="2"/>
        <v>957</v>
      </c>
      <c r="L23" s="58" t="s">
        <v>22</v>
      </c>
      <c r="M23" s="43">
        <f t="shared" si="3"/>
        <v>3</v>
      </c>
      <c r="N23" s="85" t="e">
        <f t="shared" si="0"/>
        <v>#REF!</v>
      </c>
      <c r="P23" s="62">
        <v>10</v>
      </c>
      <c r="Q23" s="62" t="s">
        <v>58</v>
      </c>
    </row>
    <row r="24" spans="1:17" x14ac:dyDescent="0.35">
      <c r="A24" s="103" t="s">
        <v>80</v>
      </c>
      <c r="B24" s="88">
        <v>95</v>
      </c>
      <c r="C24" s="44" t="s">
        <v>19</v>
      </c>
      <c r="D24" s="56" t="s">
        <v>61</v>
      </c>
      <c r="E24" s="57" t="s">
        <v>25</v>
      </c>
      <c r="F24" s="86" t="e">
        <f t="shared" si="1"/>
        <v>#REF!</v>
      </c>
      <c r="G24" s="55" t="s">
        <v>20</v>
      </c>
      <c r="H24" s="55">
        <v>322</v>
      </c>
      <c r="I24" s="55">
        <v>318</v>
      </c>
      <c r="J24" s="55">
        <v>332</v>
      </c>
      <c r="K24" s="45">
        <f t="shared" si="2"/>
        <v>972</v>
      </c>
      <c r="L24" s="58" t="s">
        <v>21</v>
      </c>
      <c r="M24" s="43">
        <f t="shared" si="3"/>
        <v>4</v>
      </c>
      <c r="N24" s="85" t="e">
        <f t="shared" si="0"/>
        <v>#REF!</v>
      </c>
      <c r="P24" s="62">
        <v>11</v>
      </c>
      <c r="Q24" s="62" t="s">
        <v>58</v>
      </c>
    </row>
    <row r="25" spans="1:17" x14ac:dyDescent="0.35">
      <c r="A25" s="103" t="s">
        <v>81</v>
      </c>
      <c r="B25" s="88">
        <v>78</v>
      </c>
      <c r="C25" s="44" t="s">
        <v>98</v>
      </c>
      <c r="D25" s="56" t="s">
        <v>61</v>
      </c>
      <c r="E25" s="57" t="s">
        <v>25</v>
      </c>
      <c r="F25" s="86" t="e">
        <f t="shared" si="1"/>
        <v>#REF!</v>
      </c>
      <c r="G25" s="55" t="s">
        <v>26</v>
      </c>
      <c r="H25" s="55">
        <v>108</v>
      </c>
      <c r="I25" s="55">
        <v>108</v>
      </c>
      <c r="J25" s="55">
        <v>108</v>
      </c>
      <c r="K25" s="45">
        <f t="shared" si="2"/>
        <v>324</v>
      </c>
      <c r="L25" s="58" t="s">
        <v>21</v>
      </c>
      <c r="M25" s="43">
        <f t="shared" si="3"/>
        <v>5</v>
      </c>
      <c r="N25" s="85" t="e">
        <f t="shared" si="0"/>
        <v>#REF!</v>
      </c>
      <c r="P25" s="62">
        <v>12</v>
      </c>
      <c r="Q25" s="62" t="s">
        <v>58</v>
      </c>
    </row>
    <row r="26" spans="1:17" x14ac:dyDescent="0.35">
      <c r="A26" s="103" t="s">
        <v>82</v>
      </c>
      <c r="B26" s="88">
        <v>60</v>
      </c>
      <c r="C26" s="44" t="s">
        <v>19</v>
      </c>
      <c r="D26" s="56" t="s">
        <v>61</v>
      </c>
      <c r="E26" s="57" t="s">
        <v>18</v>
      </c>
      <c r="F26" s="86" t="e">
        <f t="shared" si="1"/>
        <v>#REF!</v>
      </c>
      <c r="G26" s="55" t="s">
        <v>20</v>
      </c>
      <c r="H26" s="55">
        <v>331</v>
      </c>
      <c r="I26" s="55">
        <v>322</v>
      </c>
      <c r="J26" s="55">
        <v>330</v>
      </c>
      <c r="K26" s="45">
        <f t="shared" si="2"/>
        <v>983</v>
      </c>
      <c r="L26" s="58" t="s">
        <v>22</v>
      </c>
      <c r="M26" s="43">
        <f t="shared" si="3"/>
        <v>6</v>
      </c>
      <c r="N26" s="85" t="e">
        <f t="shared" si="0"/>
        <v>#REF!</v>
      </c>
      <c r="P26" s="62">
        <v>13</v>
      </c>
      <c r="Q26" s="62" t="s">
        <v>59</v>
      </c>
    </row>
    <row r="27" spans="1:17" x14ac:dyDescent="0.35">
      <c r="A27" s="103" t="s">
        <v>83</v>
      </c>
      <c r="B27" s="88">
        <v>96</v>
      </c>
      <c r="C27" s="44" t="s">
        <v>19</v>
      </c>
      <c r="D27" s="56" t="s">
        <v>61</v>
      </c>
      <c r="E27" s="57" t="s">
        <v>23</v>
      </c>
      <c r="F27" s="86" t="e">
        <f t="shared" si="1"/>
        <v>#REF!</v>
      </c>
      <c r="G27" s="55" t="s">
        <v>27</v>
      </c>
      <c r="H27" s="55">
        <v>126</v>
      </c>
      <c r="I27" s="55">
        <v>126</v>
      </c>
      <c r="J27" s="55">
        <v>126</v>
      </c>
      <c r="K27" s="45">
        <f t="shared" si="2"/>
        <v>378</v>
      </c>
      <c r="L27" s="58" t="s">
        <v>21</v>
      </c>
      <c r="M27" s="43">
        <f t="shared" si="3"/>
        <v>7</v>
      </c>
      <c r="N27" s="85" t="e">
        <f t="shared" si="0"/>
        <v>#REF!</v>
      </c>
      <c r="P27" s="62">
        <v>14</v>
      </c>
      <c r="Q27" s="62" t="s">
        <v>59</v>
      </c>
    </row>
    <row r="28" spans="1:17" x14ac:dyDescent="0.35">
      <c r="A28" s="103" t="s">
        <v>84</v>
      </c>
      <c r="B28" s="88">
        <v>92</v>
      </c>
      <c r="C28" s="44" t="s">
        <v>19</v>
      </c>
      <c r="D28" s="56" t="s">
        <v>61</v>
      </c>
      <c r="E28" s="57" t="s">
        <v>18</v>
      </c>
      <c r="F28" s="86" t="e">
        <f t="shared" si="1"/>
        <v>#REF!</v>
      </c>
      <c r="G28" s="55" t="s">
        <v>27</v>
      </c>
      <c r="H28" s="55">
        <v>134</v>
      </c>
      <c r="I28" s="55">
        <v>134</v>
      </c>
      <c r="J28" s="55">
        <v>134</v>
      </c>
      <c r="K28" s="45">
        <f t="shared" si="2"/>
        <v>402</v>
      </c>
      <c r="L28" s="58" t="s">
        <v>22</v>
      </c>
      <c r="M28" s="43">
        <f t="shared" si="3"/>
        <v>8</v>
      </c>
      <c r="N28" s="85" t="e">
        <f t="shared" si="0"/>
        <v>#REF!</v>
      </c>
      <c r="P28" s="62">
        <v>15</v>
      </c>
      <c r="Q28" s="62" t="s">
        <v>43</v>
      </c>
    </row>
    <row r="29" spans="1:17" x14ac:dyDescent="0.35">
      <c r="A29" s="103" t="s">
        <v>85</v>
      </c>
      <c r="B29" s="88">
        <v>90</v>
      </c>
      <c r="C29" s="44" t="s">
        <v>19</v>
      </c>
      <c r="D29" s="56" t="s">
        <v>61</v>
      </c>
      <c r="E29" s="57" t="s">
        <v>18</v>
      </c>
      <c r="F29" s="86" t="e">
        <f t="shared" si="1"/>
        <v>#REF!</v>
      </c>
      <c r="G29" s="55" t="s">
        <v>24</v>
      </c>
      <c r="H29" s="55">
        <v>131</v>
      </c>
      <c r="I29" s="55">
        <v>131</v>
      </c>
      <c r="J29" s="55">
        <v>131</v>
      </c>
      <c r="K29" s="45">
        <f t="shared" si="2"/>
        <v>393</v>
      </c>
      <c r="L29" s="58" t="s">
        <v>21</v>
      </c>
      <c r="M29" s="43">
        <f t="shared" si="3"/>
        <v>9</v>
      </c>
      <c r="N29" s="85" t="e">
        <f t="shared" si="0"/>
        <v>#REF!</v>
      </c>
      <c r="P29" s="62">
        <v>16</v>
      </c>
      <c r="Q29" s="62" t="s">
        <v>43</v>
      </c>
    </row>
    <row r="30" spans="1:17" ht="12.75" customHeight="1" x14ac:dyDescent="0.35">
      <c r="A30" s="103" t="s">
        <v>86</v>
      </c>
      <c r="B30" s="88">
        <v>91</v>
      </c>
      <c r="C30" s="44" t="s">
        <v>19</v>
      </c>
      <c r="D30" s="56" t="s">
        <v>61</v>
      </c>
      <c r="E30" s="57" t="s">
        <v>25</v>
      </c>
      <c r="F30" s="86" t="e">
        <f t="shared" si="1"/>
        <v>#REF!</v>
      </c>
      <c r="G30" s="55" t="s">
        <v>27</v>
      </c>
      <c r="H30" s="55">
        <v>112</v>
      </c>
      <c r="I30" s="55">
        <v>112</v>
      </c>
      <c r="J30" s="55">
        <v>112</v>
      </c>
      <c r="K30" s="45">
        <f t="shared" si="2"/>
        <v>336</v>
      </c>
      <c r="L30" s="58" t="s">
        <v>21</v>
      </c>
      <c r="M30" s="43">
        <f t="shared" si="3"/>
        <v>10</v>
      </c>
      <c r="N30" s="85" t="e">
        <f t="shared" si="0"/>
        <v>#REF!</v>
      </c>
      <c r="P30" s="62">
        <v>17</v>
      </c>
      <c r="Q30" s="62" t="s">
        <v>67</v>
      </c>
    </row>
    <row r="31" spans="1:17" x14ac:dyDescent="0.35">
      <c r="A31" s="103" t="s">
        <v>87</v>
      </c>
      <c r="B31" s="88">
        <v>89</v>
      </c>
      <c r="C31" s="44" t="s">
        <v>19</v>
      </c>
      <c r="D31" s="56" t="s">
        <v>61</v>
      </c>
      <c r="E31" s="57" t="s">
        <v>25</v>
      </c>
      <c r="F31" s="86" t="e">
        <f t="shared" si="1"/>
        <v>#REF!</v>
      </c>
      <c r="G31" s="55" t="s">
        <v>27</v>
      </c>
      <c r="H31" s="55">
        <v>122</v>
      </c>
      <c r="I31" s="55">
        <v>122</v>
      </c>
      <c r="J31" s="55">
        <v>122</v>
      </c>
      <c r="K31" s="45">
        <f t="shared" si="2"/>
        <v>366</v>
      </c>
      <c r="L31" s="58" t="s">
        <v>22</v>
      </c>
      <c r="M31" s="43">
        <f t="shared" si="3"/>
        <v>11</v>
      </c>
      <c r="N31" s="85" t="e">
        <f t="shared" si="0"/>
        <v>#REF!</v>
      </c>
      <c r="P31" s="62">
        <v>18</v>
      </c>
      <c r="Q31" s="62" t="s">
        <v>67</v>
      </c>
    </row>
    <row r="32" spans="1:17" x14ac:dyDescent="0.35">
      <c r="A32" s="103" t="s">
        <v>88</v>
      </c>
      <c r="B32" s="88">
        <v>90</v>
      </c>
      <c r="C32" s="44" t="s">
        <v>19</v>
      </c>
      <c r="D32" s="56" t="s">
        <v>61</v>
      </c>
      <c r="E32" s="57" t="s">
        <v>18</v>
      </c>
      <c r="F32" s="86" t="e">
        <f t="shared" si="1"/>
        <v>#REF!</v>
      </c>
      <c r="G32" s="55" t="s">
        <v>24</v>
      </c>
      <c r="H32" s="55">
        <v>125</v>
      </c>
      <c r="I32" s="55">
        <v>125</v>
      </c>
      <c r="J32" s="55">
        <v>125</v>
      </c>
      <c r="K32" s="45">
        <f t="shared" si="2"/>
        <v>375</v>
      </c>
      <c r="L32" s="58" t="s">
        <v>22</v>
      </c>
      <c r="M32" s="43">
        <f t="shared" si="3"/>
        <v>12</v>
      </c>
      <c r="N32" s="85" t="e">
        <f t="shared" si="0"/>
        <v>#REF!</v>
      </c>
      <c r="P32" s="62">
        <v>19</v>
      </c>
      <c r="Q32" s="62" t="s">
        <v>68</v>
      </c>
    </row>
    <row r="33" spans="1:17" x14ac:dyDescent="0.35">
      <c r="A33" s="103" t="s">
        <v>89</v>
      </c>
      <c r="B33" s="88">
        <v>91</v>
      </c>
      <c r="C33" s="44" t="s">
        <v>19</v>
      </c>
      <c r="D33" s="56" t="s">
        <v>61</v>
      </c>
      <c r="E33" s="57" t="s">
        <v>25</v>
      </c>
      <c r="F33" s="86" t="e">
        <f t="shared" si="1"/>
        <v>#REF!</v>
      </c>
      <c r="G33" s="55" t="s">
        <v>26</v>
      </c>
      <c r="H33" s="55">
        <v>103</v>
      </c>
      <c r="I33" s="55">
        <v>103</v>
      </c>
      <c r="J33" s="55">
        <v>103</v>
      </c>
      <c r="K33" s="45">
        <f t="shared" si="2"/>
        <v>309</v>
      </c>
      <c r="L33" s="58" t="s">
        <v>21</v>
      </c>
      <c r="M33" s="43">
        <f t="shared" si="3"/>
        <v>13</v>
      </c>
      <c r="N33" s="85" t="e">
        <f t="shared" si="0"/>
        <v>#REF!</v>
      </c>
      <c r="P33" s="62">
        <v>20</v>
      </c>
      <c r="Q33" s="62" t="s">
        <v>68</v>
      </c>
    </row>
    <row r="34" spans="1:17" x14ac:dyDescent="0.35">
      <c r="A34" s="103" t="s">
        <v>90</v>
      </c>
      <c r="B34" s="88">
        <v>95</v>
      </c>
      <c r="C34" s="44" t="s">
        <v>98</v>
      </c>
      <c r="D34" s="56" t="s">
        <v>61</v>
      </c>
      <c r="E34" s="57" t="s">
        <v>25</v>
      </c>
      <c r="F34" s="86" t="e">
        <f t="shared" si="1"/>
        <v>#REF!</v>
      </c>
      <c r="G34" s="55" t="s">
        <v>24</v>
      </c>
      <c r="H34" s="55">
        <v>145</v>
      </c>
      <c r="I34" s="55">
        <v>145</v>
      </c>
      <c r="J34" s="55">
        <v>145</v>
      </c>
      <c r="K34" s="45">
        <f t="shared" si="2"/>
        <v>435</v>
      </c>
      <c r="L34" s="58" t="s">
        <v>22</v>
      </c>
      <c r="M34" s="43">
        <f t="shared" si="3"/>
        <v>14</v>
      </c>
      <c r="N34" s="85" t="e">
        <f t="shared" si="0"/>
        <v>#REF!</v>
      </c>
    </row>
    <row r="35" spans="1:17" x14ac:dyDescent="0.35">
      <c r="A35" s="103" t="s">
        <v>91</v>
      </c>
      <c r="B35" s="88">
        <v>93</v>
      </c>
      <c r="C35" s="44" t="s">
        <v>19</v>
      </c>
      <c r="D35" s="56" t="s">
        <v>61</v>
      </c>
      <c r="E35" s="57" t="s">
        <v>23</v>
      </c>
      <c r="F35" s="86" t="e">
        <f t="shared" si="1"/>
        <v>#REF!</v>
      </c>
      <c r="G35" s="55" t="s">
        <v>20</v>
      </c>
      <c r="H35" s="55">
        <v>282</v>
      </c>
      <c r="I35" s="55">
        <v>301</v>
      </c>
      <c r="J35" s="55">
        <v>299</v>
      </c>
      <c r="K35" s="45">
        <f t="shared" si="2"/>
        <v>882</v>
      </c>
      <c r="L35" s="58" t="s">
        <v>22</v>
      </c>
      <c r="M35" s="43">
        <f t="shared" si="3"/>
        <v>15</v>
      </c>
      <c r="N35" s="85" t="e">
        <f t="shared" si="0"/>
        <v>#REF!</v>
      </c>
    </row>
    <row r="36" spans="1:17" ht="12.75" customHeight="1" x14ac:dyDescent="0.35">
      <c r="A36" s="103" t="s">
        <v>92</v>
      </c>
      <c r="B36" s="88">
        <v>95</v>
      </c>
      <c r="C36" s="44" t="s">
        <v>19</v>
      </c>
      <c r="D36" s="56" t="s">
        <v>61</v>
      </c>
      <c r="E36" s="57" t="s">
        <v>18</v>
      </c>
      <c r="F36" s="86" t="e">
        <f t="shared" si="1"/>
        <v>#REF!</v>
      </c>
      <c r="G36" s="55" t="s">
        <v>20</v>
      </c>
      <c r="H36" s="55">
        <v>296</v>
      </c>
      <c r="I36" s="55">
        <v>311</v>
      </c>
      <c r="J36" s="55">
        <v>315</v>
      </c>
      <c r="K36" s="45">
        <f t="shared" si="2"/>
        <v>922</v>
      </c>
      <c r="L36" s="58" t="s">
        <v>22</v>
      </c>
      <c r="M36" s="43">
        <f t="shared" si="3"/>
        <v>16</v>
      </c>
      <c r="N36" s="85" t="e">
        <f t="shared" si="0"/>
        <v>#REF!</v>
      </c>
    </row>
    <row r="37" spans="1:17" x14ac:dyDescent="0.35">
      <c r="A37" s="103" t="s">
        <v>93</v>
      </c>
      <c r="B37" s="89">
        <v>96</v>
      </c>
      <c r="C37" s="46" t="s">
        <v>19</v>
      </c>
      <c r="D37" s="56" t="s">
        <v>61</v>
      </c>
      <c r="E37" s="57" t="s">
        <v>18</v>
      </c>
      <c r="F37" s="86" t="e">
        <f t="shared" si="1"/>
        <v>#REF!</v>
      </c>
      <c r="G37" s="55" t="s">
        <v>20</v>
      </c>
      <c r="H37" s="55">
        <v>302</v>
      </c>
      <c r="I37" s="55">
        <v>286</v>
      </c>
      <c r="J37" s="55">
        <v>312</v>
      </c>
      <c r="K37" s="45">
        <f t="shared" si="2"/>
        <v>900</v>
      </c>
      <c r="L37" s="58" t="s">
        <v>21</v>
      </c>
      <c r="M37" s="43">
        <f t="shared" si="3"/>
        <v>17</v>
      </c>
      <c r="N37" s="85" t="e">
        <f t="shared" si="0"/>
        <v>#REF!</v>
      </c>
    </row>
    <row r="38" spans="1:17" x14ac:dyDescent="0.35">
      <c r="A38" s="103" t="s">
        <v>94</v>
      </c>
      <c r="B38" s="88">
        <v>97</v>
      </c>
      <c r="C38" s="44" t="s">
        <v>19</v>
      </c>
      <c r="D38" s="56" t="s">
        <v>61</v>
      </c>
      <c r="E38" s="57" t="s">
        <v>23</v>
      </c>
      <c r="F38" s="86" t="e">
        <f t="shared" si="1"/>
        <v>#REF!</v>
      </c>
      <c r="G38" s="55" t="s">
        <v>24</v>
      </c>
      <c r="H38" s="55">
        <v>145</v>
      </c>
      <c r="I38" s="55">
        <v>145</v>
      </c>
      <c r="J38" s="55">
        <v>145</v>
      </c>
      <c r="K38" s="45">
        <f t="shared" si="2"/>
        <v>435</v>
      </c>
      <c r="L38" s="58" t="s">
        <v>22</v>
      </c>
      <c r="M38" s="43">
        <f t="shared" si="3"/>
        <v>18</v>
      </c>
      <c r="N38" s="85" t="e">
        <f t="shared" si="0"/>
        <v>#REF!</v>
      </c>
    </row>
    <row r="39" spans="1:17" x14ac:dyDescent="0.35">
      <c r="A39" s="103" t="s">
        <v>95</v>
      </c>
      <c r="B39" s="88">
        <v>98</v>
      </c>
      <c r="C39" s="44" t="s">
        <v>19</v>
      </c>
      <c r="D39" s="56" t="s">
        <v>61</v>
      </c>
      <c r="E39" s="57" t="s">
        <v>18</v>
      </c>
      <c r="F39" s="86" t="e">
        <f t="shared" si="1"/>
        <v>#REF!</v>
      </c>
      <c r="G39" s="55" t="s">
        <v>24</v>
      </c>
      <c r="H39" s="55">
        <v>112</v>
      </c>
      <c r="I39" s="55">
        <v>112</v>
      </c>
      <c r="J39" s="55">
        <v>112</v>
      </c>
      <c r="K39" s="45">
        <f t="shared" si="2"/>
        <v>336</v>
      </c>
      <c r="L39" s="58" t="s">
        <v>21</v>
      </c>
      <c r="M39" s="43">
        <f t="shared" si="3"/>
        <v>19</v>
      </c>
      <c r="N39" s="85" t="e">
        <f t="shared" si="0"/>
        <v>#REF!</v>
      </c>
    </row>
    <row r="40" spans="1:17" x14ac:dyDescent="0.35">
      <c r="A40" s="103" t="s">
        <v>96</v>
      </c>
      <c r="B40" s="88">
        <v>89</v>
      </c>
      <c r="C40" s="44" t="s">
        <v>98</v>
      </c>
      <c r="D40" s="56" t="s">
        <v>61</v>
      </c>
      <c r="E40" s="57" t="s">
        <v>25</v>
      </c>
      <c r="F40" s="86" t="e">
        <f t="shared" si="1"/>
        <v>#REF!</v>
      </c>
      <c r="G40" s="55" t="s">
        <v>24</v>
      </c>
      <c r="H40" s="55">
        <v>123</v>
      </c>
      <c r="I40" s="55">
        <v>123</v>
      </c>
      <c r="J40" s="55">
        <v>123</v>
      </c>
      <c r="K40" s="45">
        <f t="shared" ref="K40:K70" si="4">SUM(H40,I40,J40)</f>
        <v>369</v>
      </c>
      <c r="L40" s="58" t="s">
        <v>22</v>
      </c>
      <c r="M40" s="43">
        <f t="shared" si="3"/>
        <v>20</v>
      </c>
      <c r="N40" s="85" t="e">
        <f t="shared" si="0"/>
        <v>#REF!</v>
      </c>
    </row>
    <row r="41" spans="1:17" x14ac:dyDescent="0.35">
      <c r="A41" s="103"/>
      <c r="B41" s="88"/>
      <c r="C41" s="44"/>
      <c r="D41" s="55"/>
      <c r="E41" s="57"/>
      <c r="F41" s="86" t="str">
        <f t="shared" si="1"/>
        <v/>
      </c>
      <c r="G41" s="55"/>
      <c r="H41" s="55"/>
      <c r="I41" s="55"/>
      <c r="J41" s="55"/>
      <c r="K41" s="45">
        <f t="shared" si="4"/>
        <v>0</v>
      </c>
      <c r="L41" s="58"/>
      <c r="M41" s="43" t="str">
        <f t="shared" si="3"/>
        <v/>
      </c>
      <c r="N41" s="85" t="e">
        <f t="shared" si="0"/>
        <v>#REF!</v>
      </c>
    </row>
    <row r="42" spans="1:17" x14ac:dyDescent="0.35">
      <c r="A42" s="103"/>
      <c r="B42" s="88"/>
      <c r="C42" s="44"/>
      <c r="D42" s="55"/>
      <c r="E42" s="57"/>
      <c r="F42" s="86" t="str">
        <f t="shared" si="1"/>
        <v/>
      </c>
      <c r="G42" s="55"/>
      <c r="H42" s="55"/>
      <c r="I42" s="55"/>
      <c r="J42" s="55"/>
      <c r="K42" s="45">
        <f t="shared" si="4"/>
        <v>0</v>
      </c>
      <c r="L42" s="58"/>
      <c r="M42" s="43" t="str">
        <f t="shared" si="3"/>
        <v/>
      </c>
      <c r="N42" s="85" t="e">
        <f t="shared" si="0"/>
        <v>#REF!</v>
      </c>
    </row>
    <row r="43" spans="1:17" x14ac:dyDescent="0.35">
      <c r="A43" s="103"/>
      <c r="B43" s="88"/>
      <c r="C43" s="44"/>
      <c r="D43" s="55"/>
      <c r="E43" s="57"/>
      <c r="F43" s="86" t="str">
        <f t="shared" si="1"/>
        <v/>
      </c>
      <c r="G43" s="55"/>
      <c r="H43" s="55"/>
      <c r="I43" s="55"/>
      <c r="J43" s="55"/>
      <c r="K43" s="45">
        <f t="shared" si="4"/>
        <v>0</v>
      </c>
      <c r="L43" s="58"/>
      <c r="M43" s="43" t="str">
        <f t="shared" si="3"/>
        <v/>
      </c>
      <c r="N43" s="85" t="e">
        <f>IF(B43&lt;20,$N$1-(2000+B43),$N$1-(1900+B43))</f>
        <v>#REF!</v>
      </c>
    </row>
    <row r="44" spans="1:17" x14ac:dyDescent="0.35">
      <c r="A44" s="103"/>
      <c r="B44" s="88"/>
      <c r="C44" s="44"/>
      <c r="D44" s="55"/>
      <c r="E44" s="56"/>
      <c r="F44" s="86" t="str">
        <f t="shared" si="1"/>
        <v/>
      </c>
      <c r="G44" s="55"/>
      <c r="H44" s="55"/>
      <c r="I44" s="55"/>
      <c r="J44" s="55"/>
      <c r="K44" s="45">
        <f t="shared" si="4"/>
        <v>0</v>
      </c>
      <c r="L44" s="58"/>
      <c r="M44" s="43" t="str">
        <f t="shared" si="3"/>
        <v/>
      </c>
      <c r="N44" s="85" t="e">
        <f t="shared" si="0"/>
        <v>#REF!</v>
      </c>
    </row>
    <row r="45" spans="1:17" x14ac:dyDescent="0.35">
      <c r="A45" s="103"/>
      <c r="B45" s="88"/>
      <c r="C45" s="44"/>
      <c r="D45" s="55"/>
      <c r="E45" s="56"/>
      <c r="F45" s="86" t="str">
        <f t="shared" si="1"/>
        <v/>
      </c>
      <c r="G45" s="55"/>
      <c r="H45" s="55"/>
      <c r="I45" s="55"/>
      <c r="J45" s="55"/>
      <c r="K45" s="45">
        <f t="shared" si="4"/>
        <v>0</v>
      </c>
      <c r="L45" s="58"/>
      <c r="M45" s="43" t="str">
        <f t="shared" si="3"/>
        <v/>
      </c>
      <c r="N45" s="85" t="e">
        <f t="shared" si="0"/>
        <v>#REF!</v>
      </c>
    </row>
    <row r="46" spans="1:17" x14ac:dyDescent="0.35">
      <c r="A46" s="103"/>
      <c r="B46" s="88"/>
      <c r="C46" s="44"/>
      <c r="D46" s="55"/>
      <c r="E46" s="56"/>
      <c r="F46" s="86" t="str">
        <f t="shared" si="1"/>
        <v/>
      </c>
      <c r="G46" s="55"/>
      <c r="H46" s="55"/>
      <c r="I46" s="55"/>
      <c r="J46" s="55"/>
      <c r="K46" s="45">
        <f t="shared" si="4"/>
        <v>0</v>
      </c>
      <c r="L46" s="58"/>
      <c r="M46" s="43" t="str">
        <f t="shared" si="3"/>
        <v/>
      </c>
      <c r="N46" s="85" t="e">
        <f t="shared" si="0"/>
        <v>#REF!</v>
      </c>
    </row>
    <row r="47" spans="1:17" x14ac:dyDescent="0.35">
      <c r="A47" s="103"/>
      <c r="B47" s="88"/>
      <c r="C47" s="44"/>
      <c r="D47" s="55"/>
      <c r="E47" s="56"/>
      <c r="F47" s="86" t="str">
        <f t="shared" si="1"/>
        <v/>
      </c>
      <c r="G47" s="55"/>
      <c r="H47" s="55"/>
      <c r="I47" s="55"/>
      <c r="J47" s="55"/>
      <c r="K47" s="45">
        <f t="shared" si="4"/>
        <v>0</v>
      </c>
      <c r="L47" s="58"/>
      <c r="M47" s="43" t="str">
        <f t="shared" si="3"/>
        <v/>
      </c>
      <c r="N47" s="85" t="e">
        <f t="shared" si="0"/>
        <v>#REF!</v>
      </c>
    </row>
    <row r="48" spans="1:17" x14ac:dyDescent="0.35">
      <c r="A48" s="103"/>
      <c r="B48" s="88"/>
      <c r="C48" s="44"/>
      <c r="D48" s="55"/>
      <c r="E48" s="56"/>
      <c r="F48" s="86" t="str">
        <f t="shared" si="1"/>
        <v/>
      </c>
      <c r="G48" s="55"/>
      <c r="H48" s="55"/>
      <c r="I48" s="55"/>
      <c r="J48" s="55"/>
      <c r="K48" s="45">
        <f t="shared" si="4"/>
        <v>0</v>
      </c>
      <c r="L48" s="58"/>
      <c r="M48" s="43" t="str">
        <f t="shared" si="3"/>
        <v/>
      </c>
      <c r="N48" s="85" t="e">
        <f t="shared" si="0"/>
        <v>#REF!</v>
      </c>
    </row>
    <row r="49" spans="1:14" x14ac:dyDescent="0.35">
      <c r="A49" s="103"/>
      <c r="B49" s="88"/>
      <c r="C49" s="44"/>
      <c r="D49" s="55"/>
      <c r="E49" s="56"/>
      <c r="F49" s="86" t="str">
        <f t="shared" si="1"/>
        <v/>
      </c>
      <c r="G49" s="55"/>
      <c r="H49" s="55"/>
      <c r="I49" s="55"/>
      <c r="J49" s="55"/>
      <c r="K49" s="45">
        <f t="shared" si="4"/>
        <v>0</v>
      </c>
      <c r="L49" s="58"/>
      <c r="M49" s="43" t="str">
        <f t="shared" si="3"/>
        <v/>
      </c>
      <c r="N49" s="85" t="e">
        <f t="shared" si="0"/>
        <v>#REF!</v>
      </c>
    </row>
    <row r="50" spans="1:14" x14ac:dyDescent="0.35">
      <c r="A50" s="103"/>
      <c r="B50" s="88"/>
      <c r="C50" s="44"/>
      <c r="D50" s="55"/>
      <c r="E50" s="56"/>
      <c r="F50" s="86" t="str">
        <f t="shared" si="1"/>
        <v/>
      </c>
      <c r="G50" s="55"/>
      <c r="H50" s="55"/>
      <c r="I50" s="55"/>
      <c r="J50" s="55"/>
      <c r="K50" s="45">
        <f t="shared" si="4"/>
        <v>0</v>
      </c>
      <c r="L50" s="58"/>
      <c r="M50" s="43" t="str">
        <f t="shared" si="3"/>
        <v/>
      </c>
      <c r="N50" s="85" t="e">
        <f t="shared" si="0"/>
        <v>#REF!</v>
      </c>
    </row>
    <row r="51" spans="1:14" x14ac:dyDescent="0.35">
      <c r="A51" s="103"/>
      <c r="B51" s="88"/>
      <c r="C51" s="44"/>
      <c r="D51" s="55"/>
      <c r="E51" s="56"/>
      <c r="F51" s="86" t="str">
        <f t="shared" si="1"/>
        <v/>
      </c>
      <c r="G51" s="55"/>
      <c r="H51" s="55"/>
      <c r="I51" s="55"/>
      <c r="J51" s="55"/>
      <c r="K51" s="45">
        <f t="shared" si="4"/>
        <v>0</v>
      </c>
      <c r="L51" s="58"/>
      <c r="M51" s="43" t="str">
        <f t="shared" si="3"/>
        <v/>
      </c>
      <c r="N51" s="85" t="e">
        <f t="shared" si="0"/>
        <v>#REF!</v>
      </c>
    </row>
    <row r="52" spans="1:14" x14ac:dyDescent="0.35">
      <c r="A52" s="103"/>
      <c r="B52" s="88"/>
      <c r="C52" s="44"/>
      <c r="D52" s="55"/>
      <c r="E52" s="56"/>
      <c r="F52" s="86" t="str">
        <f t="shared" si="1"/>
        <v/>
      </c>
      <c r="G52" s="55"/>
      <c r="H52" s="55"/>
      <c r="I52" s="55"/>
      <c r="J52" s="55"/>
      <c r="K52" s="45">
        <f t="shared" si="4"/>
        <v>0</v>
      </c>
      <c r="L52" s="58"/>
      <c r="M52" s="43" t="str">
        <f t="shared" si="3"/>
        <v/>
      </c>
      <c r="N52" s="85" t="e">
        <f t="shared" si="0"/>
        <v>#REF!</v>
      </c>
    </row>
    <row r="53" spans="1:14" x14ac:dyDescent="0.35">
      <c r="A53" s="103"/>
      <c r="B53" s="88"/>
      <c r="C53" s="44"/>
      <c r="D53" s="55"/>
      <c r="E53" s="56"/>
      <c r="F53" s="86" t="str">
        <f t="shared" si="1"/>
        <v/>
      </c>
      <c r="G53" s="55"/>
      <c r="H53" s="55"/>
      <c r="I53" s="55"/>
      <c r="J53" s="55"/>
      <c r="K53" s="45">
        <f t="shared" si="4"/>
        <v>0</v>
      </c>
      <c r="L53" s="58"/>
      <c r="M53" s="43" t="str">
        <f t="shared" si="3"/>
        <v/>
      </c>
      <c r="N53" s="85" t="e">
        <f t="shared" si="0"/>
        <v>#REF!</v>
      </c>
    </row>
    <row r="54" spans="1:14" x14ac:dyDescent="0.35">
      <c r="A54" s="103"/>
      <c r="B54" s="88"/>
      <c r="C54" s="44"/>
      <c r="D54" s="55"/>
      <c r="E54" s="56"/>
      <c r="F54" s="86" t="str">
        <f t="shared" si="1"/>
        <v/>
      </c>
      <c r="G54" s="55"/>
      <c r="H54" s="55"/>
      <c r="I54" s="55"/>
      <c r="J54" s="55"/>
      <c r="K54" s="45">
        <f t="shared" si="4"/>
        <v>0</v>
      </c>
      <c r="L54" s="58"/>
      <c r="M54" s="43" t="str">
        <f t="shared" si="3"/>
        <v/>
      </c>
      <c r="N54" s="85" t="e">
        <f t="shared" si="0"/>
        <v>#REF!</v>
      </c>
    </row>
    <row r="55" spans="1:14" x14ac:dyDescent="0.35">
      <c r="A55" s="103"/>
      <c r="B55" s="88"/>
      <c r="C55" s="44"/>
      <c r="D55" s="55"/>
      <c r="E55" s="56"/>
      <c r="F55" s="86" t="str">
        <f t="shared" si="1"/>
        <v/>
      </c>
      <c r="G55" s="55"/>
      <c r="H55" s="55"/>
      <c r="I55" s="55"/>
      <c r="J55" s="55"/>
      <c r="K55" s="45">
        <f t="shared" si="4"/>
        <v>0</v>
      </c>
      <c r="L55" s="58"/>
      <c r="M55" s="43" t="str">
        <f t="shared" si="3"/>
        <v/>
      </c>
      <c r="N55" s="85" t="e">
        <f t="shared" si="0"/>
        <v>#REF!</v>
      </c>
    </row>
    <row r="56" spans="1:14" x14ac:dyDescent="0.35">
      <c r="A56" s="103"/>
      <c r="B56" s="88"/>
      <c r="C56" s="44"/>
      <c r="D56" s="55"/>
      <c r="E56" s="56"/>
      <c r="F56" s="86" t="str">
        <f t="shared" si="1"/>
        <v/>
      </c>
      <c r="G56" s="55"/>
      <c r="H56" s="55"/>
      <c r="I56" s="55"/>
      <c r="J56" s="55"/>
      <c r="K56" s="45">
        <f t="shared" si="4"/>
        <v>0</v>
      </c>
      <c r="L56" s="58"/>
      <c r="M56" s="43" t="str">
        <f t="shared" si="3"/>
        <v/>
      </c>
      <c r="N56" s="85" t="e">
        <f t="shared" si="0"/>
        <v>#REF!</v>
      </c>
    </row>
    <row r="57" spans="1:14" x14ac:dyDescent="0.35">
      <c r="A57" s="103"/>
      <c r="B57" s="88"/>
      <c r="C57" s="44"/>
      <c r="D57" s="55"/>
      <c r="E57" s="56"/>
      <c r="F57" s="86" t="str">
        <f t="shared" si="1"/>
        <v/>
      </c>
      <c r="G57" s="55"/>
      <c r="H57" s="55"/>
      <c r="I57" s="55"/>
      <c r="J57" s="55"/>
      <c r="K57" s="45">
        <f t="shared" si="4"/>
        <v>0</v>
      </c>
      <c r="L57" s="58"/>
      <c r="M57" s="43" t="str">
        <f t="shared" si="3"/>
        <v/>
      </c>
      <c r="N57" s="85" t="e">
        <f t="shared" si="0"/>
        <v>#REF!</v>
      </c>
    </row>
    <row r="58" spans="1:14" x14ac:dyDescent="0.35">
      <c r="A58" s="103"/>
      <c r="B58" s="88"/>
      <c r="C58" s="44"/>
      <c r="D58" s="55"/>
      <c r="E58" s="56"/>
      <c r="F58" s="86" t="str">
        <f t="shared" si="1"/>
        <v/>
      </c>
      <c r="G58" s="55"/>
      <c r="H58" s="55"/>
      <c r="I58" s="55"/>
      <c r="J58" s="55"/>
      <c r="K58" s="45">
        <f t="shared" si="4"/>
        <v>0</v>
      </c>
      <c r="L58" s="58"/>
      <c r="M58" s="43" t="str">
        <f t="shared" si="3"/>
        <v/>
      </c>
      <c r="N58" s="85" t="e">
        <f t="shared" si="0"/>
        <v>#REF!</v>
      </c>
    </row>
    <row r="59" spans="1:14" x14ac:dyDescent="0.35">
      <c r="A59" s="103"/>
      <c r="B59" s="88"/>
      <c r="C59" s="44"/>
      <c r="D59" s="55"/>
      <c r="E59" s="56"/>
      <c r="F59" s="86" t="str">
        <f t="shared" si="1"/>
        <v/>
      </c>
      <c r="G59" s="55"/>
      <c r="H59" s="55"/>
      <c r="I59" s="55"/>
      <c r="J59" s="55"/>
      <c r="K59" s="45">
        <f t="shared" si="4"/>
        <v>0</v>
      </c>
      <c r="L59" s="58"/>
      <c r="M59" s="43" t="str">
        <f t="shared" si="3"/>
        <v/>
      </c>
      <c r="N59" s="85" t="e">
        <f t="shared" si="0"/>
        <v>#REF!</v>
      </c>
    </row>
    <row r="60" spans="1:14" x14ac:dyDescent="0.35">
      <c r="A60" s="103"/>
      <c r="B60" s="88"/>
      <c r="C60" s="44"/>
      <c r="D60" s="55"/>
      <c r="E60" s="56"/>
      <c r="F60" s="86" t="str">
        <f t="shared" si="1"/>
        <v/>
      </c>
      <c r="G60" s="55"/>
      <c r="H60" s="55"/>
      <c r="I60" s="55"/>
      <c r="J60" s="55"/>
      <c r="K60" s="45">
        <f t="shared" si="4"/>
        <v>0</v>
      </c>
      <c r="L60" s="58"/>
      <c r="M60" s="43" t="str">
        <f t="shared" si="3"/>
        <v/>
      </c>
      <c r="N60" s="85" t="e">
        <f t="shared" si="0"/>
        <v>#REF!</v>
      </c>
    </row>
    <row r="61" spans="1:14" x14ac:dyDescent="0.35">
      <c r="A61" s="103"/>
      <c r="B61" s="88"/>
      <c r="C61" s="44"/>
      <c r="D61" s="55"/>
      <c r="E61" s="56"/>
      <c r="F61" s="86" t="str">
        <f t="shared" si="1"/>
        <v/>
      </c>
      <c r="G61" s="55"/>
      <c r="H61" s="55"/>
      <c r="I61" s="55"/>
      <c r="J61" s="55"/>
      <c r="K61" s="45">
        <f t="shared" si="4"/>
        <v>0</v>
      </c>
      <c r="L61" s="58"/>
      <c r="M61" s="43" t="str">
        <f t="shared" si="3"/>
        <v/>
      </c>
      <c r="N61" s="85" t="e">
        <f t="shared" si="0"/>
        <v>#REF!</v>
      </c>
    </row>
    <row r="62" spans="1:14" x14ac:dyDescent="0.35">
      <c r="A62" s="103"/>
      <c r="B62" s="88"/>
      <c r="C62" s="44"/>
      <c r="D62" s="55"/>
      <c r="E62" s="56"/>
      <c r="F62" s="86" t="str">
        <f t="shared" si="1"/>
        <v/>
      </c>
      <c r="G62" s="55"/>
      <c r="H62" s="55"/>
      <c r="I62" s="55"/>
      <c r="J62" s="55"/>
      <c r="K62" s="45">
        <f t="shared" si="4"/>
        <v>0</v>
      </c>
      <c r="L62" s="58"/>
      <c r="M62" s="43" t="str">
        <f t="shared" si="3"/>
        <v/>
      </c>
      <c r="N62" s="85" t="e">
        <f t="shared" si="0"/>
        <v>#REF!</v>
      </c>
    </row>
    <row r="63" spans="1:14" x14ac:dyDescent="0.35">
      <c r="A63" s="103"/>
      <c r="B63" s="88"/>
      <c r="C63" s="44"/>
      <c r="D63" s="55"/>
      <c r="E63" s="56"/>
      <c r="F63" s="86" t="str">
        <f t="shared" si="1"/>
        <v/>
      </c>
      <c r="G63" s="55"/>
      <c r="H63" s="55"/>
      <c r="I63" s="55"/>
      <c r="J63" s="55"/>
      <c r="K63" s="45">
        <f t="shared" si="4"/>
        <v>0</v>
      </c>
      <c r="L63" s="58"/>
      <c r="M63" s="43" t="str">
        <f t="shared" si="3"/>
        <v/>
      </c>
      <c r="N63" s="85" t="e">
        <f t="shared" si="0"/>
        <v>#REF!</v>
      </c>
    </row>
    <row r="64" spans="1:14" x14ac:dyDescent="0.35">
      <c r="A64" s="103"/>
      <c r="B64" s="88"/>
      <c r="C64" s="44"/>
      <c r="D64" s="55"/>
      <c r="E64" s="56"/>
      <c r="F64" s="86" t="str">
        <f t="shared" si="1"/>
        <v/>
      </c>
      <c r="G64" s="55"/>
      <c r="H64" s="55"/>
      <c r="I64" s="55"/>
      <c r="J64" s="55"/>
      <c r="K64" s="45">
        <f t="shared" si="4"/>
        <v>0</v>
      </c>
      <c r="L64" s="58"/>
      <c r="M64" s="43" t="str">
        <f t="shared" si="3"/>
        <v/>
      </c>
      <c r="N64" s="85" t="e">
        <f t="shared" si="0"/>
        <v>#REF!</v>
      </c>
    </row>
    <row r="65" spans="1:14" x14ac:dyDescent="0.35">
      <c r="A65" s="103"/>
      <c r="B65" s="88"/>
      <c r="C65" s="44"/>
      <c r="D65" s="55"/>
      <c r="E65" s="56"/>
      <c r="F65" s="86" t="str">
        <f t="shared" si="1"/>
        <v/>
      </c>
      <c r="G65" s="55"/>
      <c r="H65" s="55"/>
      <c r="I65" s="55"/>
      <c r="J65" s="55"/>
      <c r="K65" s="45">
        <f t="shared" si="4"/>
        <v>0</v>
      </c>
      <c r="L65" s="58"/>
      <c r="M65" s="43" t="str">
        <f t="shared" si="3"/>
        <v/>
      </c>
      <c r="N65" s="85" t="e">
        <f t="shared" si="0"/>
        <v>#REF!</v>
      </c>
    </row>
    <row r="66" spans="1:14" x14ac:dyDescent="0.35">
      <c r="A66" s="103"/>
      <c r="B66" s="88"/>
      <c r="C66" s="44"/>
      <c r="D66" s="55"/>
      <c r="E66" s="56"/>
      <c r="F66" s="86" t="str">
        <f t="shared" si="1"/>
        <v/>
      </c>
      <c r="G66" s="55"/>
      <c r="H66" s="55"/>
      <c r="I66" s="55"/>
      <c r="J66" s="55"/>
      <c r="K66" s="45">
        <f t="shared" si="4"/>
        <v>0</v>
      </c>
      <c r="L66" s="58"/>
      <c r="M66" s="43" t="str">
        <f t="shared" si="3"/>
        <v/>
      </c>
      <c r="N66" s="85" t="e">
        <f t="shared" si="0"/>
        <v>#REF!</v>
      </c>
    </row>
    <row r="67" spans="1:14" x14ac:dyDescent="0.35">
      <c r="A67" s="103"/>
      <c r="B67" s="88"/>
      <c r="C67" s="44"/>
      <c r="D67" s="55"/>
      <c r="E67" s="56"/>
      <c r="F67" s="86" t="str">
        <f t="shared" si="1"/>
        <v/>
      </c>
      <c r="G67" s="55"/>
      <c r="H67" s="55"/>
      <c r="I67" s="55"/>
      <c r="J67" s="55"/>
      <c r="K67" s="45">
        <f t="shared" si="4"/>
        <v>0</v>
      </c>
      <c r="L67" s="58"/>
      <c r="M67" s="43" t="str">
        <f t="shared" si="3"/>
        <v/>
      </c>
      <c r="N67" s="85" t="e">
        <f t="shared" si="0"/>
        <v>#REF!</v>
      </c>
    </row>
    <row r="68" spans="1:14" x14ac:dyDescent="0.35">
      <c r="A68" s="103"/>
      <c r="B68" s="88"/>
      <c r="C68" s="44"/>
      <c r="D68" s="55"/>
      <c r="E68" s="56"/>
      <c r="F68" s="86" t="str">
        <f t="shared" si="1"/>
        <v/>
      </c>
      <c r="G68" s="55"/>
      <c r="H68" s="55"/>
      <c r="I68" s="55"/>
      <c r="J68" s="55"/>
      <c r="K68" s="45">
        <f t="shared" si="4"/>
        <v>0</v>
      </c>
      <c r="L68" s="58"/>
      <c r="M68" s="43" t="str">
        <f t="shared" si="3"/>
        <v/>
      </c>
      <c r="N68" s="85" t="e">
        <f t="shared" si="0"/>
        <v>#REF!</v>
      </c>
    </row>
    <row r="69" spans="1:14" x14ac:dyDescent="0.35">
      <c r="A69" s="104"/>
      <c r="B69" s="90"/>
      <c r="C69" s="47"/>
      <c r="D69" s="59"/>
      <c r="E69" s="60"/>
      <c r="F69" s="101" t="str">
        <f t="shared" si="1"/>
        <v/>
      </c>
      <c r="G69" s="59"/>
      <c r="H69" s="59"/>
      <c r="I69" s="59"/>
      <c r="J69" s="59"/>
      <c r="K69" s="48">
        <f t="shared" si="4"/>
        <v>0</v>
      </c>
      <c r="L69" s="61"/>
      <c r="M69" s="43" t="str">
        <f t="shared" si="3"/>
        <v/>
      </c>
      <c r="N69" s="85" t="e">
        <f t="shared" si="0"/>
        <v>#REF!</v>
      </c>
    </row>
    <row r="70" spans="1:14" ht="20.25" customHeight="1" x14ac:dyDescent="0.35">
      <c r="A70" s="75" t="s">
        <v>101</v>
      </c>
      <c r="B70" s="78"/>
      <c r="C70" s="78"/>
      <c r="D70" s="51"/>
      <c r="E70" s="79"/>
      <c r="F70" s="78"/>
      <c r="G70" s="51"/>
      <c r="H70" s="51"/>
      <c r="I70" s="51"/>
      <c r="J70" s="51"/>
      <c r="K70" s="51">
        <f t="shared" si="4"/>
        <v>0</v>
      </c>
      <c r="L70" s="80">
        <f>COUNTIF(L21:L69,"ja")</f>
        <v>12</v>
      </c>
      <c r="M70" s="17"/>
      <c r="N70" s="17"/>
    </row>
    <row r="72" spans="1:14" ht="24" customHeight="1" x14ac:dyDescent="0.4">
      <c r="A72" s="67" t="s">
        <v>17</v>
      </c>
      <c r="B72" s="108"/>
      <c r="C72" s="81"/>
      <c r="E72" s="82" t="s">
        <v>60</v>
      </c>
      <c r="F72" s="193" t="s">
        <v>35</v>
      </c>
      <c r="G72" s="193"/>
      <c r="H72" s="193"/>
      <c r="I72" s="193"/>
      <c r="J72" s="193"/>
      <c r="K72" s="193"/>
      <c r="L72" s="193"/>
    </row>
  </sheetData>
  <sheetProtection selectLockedCells="1" autoFilter="0"/>
  <autoFilter ref="F20:L70" xr:uid="{00000000-0009-0000-0000-000001000000}"/>
  <mergeCells count="22">
    <mergeCell ref="B15:E15"/>
    <mergeCell ref="C18:C19"/>
    <mergeCell ref="B16:E16"/>
    <mergeCell ref="F18:F19"/>
    <mergeCell ref="B18:B19"/>
    <mergeCell ref="E18:E19"/>
    <mergeCell ref="D18:D19"/>
    <mergeCell ref="E4:I4"/>
    <mergeCell ref="B14:E14"/>
    <mergeCell ref="B9:E9"/>
    <mergeCell ref="F9:H9"/>
    <mergeCell ref="F14:H14"/>
    <mergeCell ref="E5:J5"/>
    <mergeCell ref="I7:J7"/>
    <mergeCell ref="I14:L14"/>
    <mergeCell ref="I9:L9"/>
    <mergeCell ref="F72:L72"/>
    <mergeCell ref="H16:I16"/>
    <mergeCell ref="L18:L19"/>
    <mergeCell ref="H18:K18"/>
    <mergeCell ref="K16:L16"/>
    <mergeCell ref="G18:G19"/>
  </mergeCells>
  <phoneticPr fontId="1" type="noConversion"/>
  <conditionalFormatting sqref="F20">
    <cfRule type="expression" dxfId="35" priority="1" stopIfTrue="1">
      <formula>ERROR.TYPE(F21)=7</formula>
    </cfRule>
  </conditionalFormatting>
  <conditionalFormatting sqref="L70">
    <cfRule type="cellIs" dxfId="34" priority="2" stopIfTrue="1" operator="equal">
      <formula>"ja"</formula>
    </cfRule>
    <cfRule type="cellIs" dxfId="33" priority="3" stopIfTrue="1" operator="equal">
      <formula>"nein"</formula>
    </cfRule>
  </conditionalFormatting>
  <conditionalFormatting sqref="E4:E5">
    <cfRule type="expression" dxfId="32" priority="4" stopIfTrue="1">
      <formula>$N$19&lt;&gt;$O$19</formula>
    </cfRule>
  </conditionalFormatting>
  <conditionalFormatting sqref="L21:L69">
    <cfRule type="cellIs" dxfId="31" priority="5" stopIfTrue="1" operator="equal">
      <formula>"ja"</formula>
    </cfRule>
    <cfRule type="cellIs" dxfId="30" priority="6" stopIfTrue="1" operator="equal">
      <formula>"nein"</formula>
    </cfRule>
  </conditionalFormatting>
  <conditionalFormatting sqref="K29:K70">
    <cfRule type="cellIs" dxfId="29" priority="7" stopIfTrue="1" operator="equal">
      <formula>0</formula>
    </cfRule>
  </conditionalFormatting>
  <conditionalFormatting sqref="F21:F69">
    <cfRule type="expression" dxfId="28" priority="8" stopIfTrue="1">
      <formula>ERROR.TYPE(F21)=7</formula>
    </cfRule>
  </conditionalFormatting>
  <conditionalFormatting sqref="E1:E2">
    <cfRule type="expression" dxfId="27" priority="9" stopIfTrue="1">
      <formula>$F$1&gt;0</formula>
    </cfRule>
  </conditionalFormatting>
  <dataValidations count="6">
    <dataValidation type="list" allowBlank="1" showInputMessage="1" showErrorMessage="1" sqref="G21:G70" xr:uid="{00000000-0002-0000-0100-000000000000}">
      <formula1>"G10A,G10B,G10C,G10D,G10E,G50A,G50B,G50C,G300A,G300B,P10A,P10B,P10C,P10D,P10E,P25A,P25B,P50"</formula1>
    </dataValidation>
    <dataValidation type="list" allowBlank="1" showInputMessage="1" showErrorMessage="1" sqref="L21:L69" xr:uid="{00000000-0002-0000-0100-000001000000}">
      <formula1>"ja,nein"</formula1>
    </dataValidation>
    <dataValidation type="list" allowBlank="1" showInputMessage="1" showErrorMessage="1" sqref="C70" xr:uid="{00000000-0002-0000-0100-000002000000}">
      <formula1>"w,m"</formula1>
    </dataValidation>
    <dataValidation type="list" allowBlank="1" showInputMessage="1" showErrorMessage="1" sqref="K7" xr:uid="{00000000-0002-0000-0100-000003000000}">
      <formula1>"10m,50m"</formula1>
    </dataValidation>
    <dataValidation type="textLength" operator="lessThan" allowBlank="1" showInputMessage="1" showErrorMessage="1" errorTitle="Falsche Eingabe" error="Bitte Jahrgang im Format   JJ_x000a__x000a_Eingeben" promptTitle="Falsche Eingabe" sqref="B21:B69" xr:uid="{00000000-0002-0000-0100-000004000000}">
      <formula1>3</formula1>
    </dataValidation>
    <dataValidation type="list" allowBlank="1" showInputMessage="1" showErrorMessage="1" sqref="C21:C69" xr:uid="{00000000-0002-0000-0100-000005000000}">
      <formula1>"f,m"</formula1>
    </dataValidation>
  </dataValidations>
  <hyperlinks>
    <hyperlink ref="B16" r:id="rId1" xr:uid="{00000000-0004-0000-0100-000000000000}"/>
  </hyperlinks>
  <printOptions horizontalCentered="1"/>
  <pageMargins left="0.19685039370078741" right="0.19685039370078741" top="0.28999999999999998" bottom="0.59055118110236227" header="0.51181102362204722" footer="0.31496062992125984"/>
  <pageSetup paperSize="9" scale="95" orientation="landscape" r:id="rId2"/>
  <headerFooter alignWithMargins="0">
    <oddFooter>&amp;L&amp;8&amp;F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U28"/>
  <sheetViews>
    <sheetView showGridLines="0" showRowColHeaders="0" zoomScaleNormal="100" workbookViewId="0">
      <selection activeCell="B4" sqref="B4"/>
    </sheetView>
  </sheetViews>
  <sheetFormatPr baseColWidth="10" defaultColWidth="11.3984375" defaultRowHeight="13.9" x14ac:dyDescent="0.35"/>
  <cols>
    <col min="1" max="1" width="14.1328125" style="20" customWidth="1"/>
    <col min="2" max="2" width="8.73046875" style="20" customWidth="1"/>
    <col min="3" max="19" width="6.86328125" style="20" customWidth="1"/>
    <col min="20" max="20" width="7.265625" style="20" customWidth="1"/>
    <col min="21" max="256" width="9.1328125" style="20" customWidth="1"/>
    <col min="257" max="16384" width="11.3984375" style="20"/>
  </cols>
  <sheetData>
    <row r="1" spans="1:21" ht="17.649999999999999" x14ac:dyDescent="0.35">
      <c r="A1" s="18" t="s">
        <v>144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21" ht="17.649999999999999" x14ac:dyDescent="0.35">
      <c r="A2" s="18" t="s">
        <v>145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1" t="s">
        <v>146</v>
      </c>
    </row>
    <row r="4" spans="1:21" ht="30" x14ac:dyDescent="0.35">
      <c r="A4" s="22" t="s">
        <v>65</v>
      </c>
      <c r="B4" s="23">
        <v>2020</v>
      </c>
      <c r="C4" s="24"/>
      <c r="J4" s="20" t="s">
        <v>147</v>
      </c>
    </row>
    <row r="5" spans="1:21" ht="15" x14ac:dyDescent="0.35">
      <c r="A5" s="22"/>
    </row>
    <row r="6" spans="1:21" s="27" customFormat="1" ht="12.75" customHeight="1" x14ac:dyDescent="0.35">
      <c r="A6" s="25"/>
      <c r="B6" s="220" t="s">
        <v>148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2"/>
    </row>
    <row r="7" spans="1:21" s="28" customFormat="1" ht="15" x14ac:dyDescent="0.35">
      <c r="A7" s="150" t="s">
        <v>149</v>
      </c>
      <c r="B7" s="234" t="s">
        <v>141</v>
      </c>
      <c r="C7" s="235"/>
      <c r="D7" s="236" t="s">
        <v>150</v>
      </c>
      <c r="E7" s="237"/>
      <c r="F7" s="238"/>
      <c r="G7" s="239" t="s">
        <v>151</v>
      </c>
      <c r="H7" s="240"/>
      <c r="I7" s="241" t="s">
        <v>152</v>
      </c>
      <c r="J7" s="242"/>
      <c r="K7" s="243" t="s">
        <v>153</v>
      </c>
      <c r="L7" s="244"/>
      <c r="M7" s="245" t="s">
        <v>154</v>
      </c>
      <c r="N7" s="246"/>
      <c r="O7" s="223" t="s">
        <v>70</v>
      </c>
      <c r="P7" s="224"/>
      <c r="Q7" s="224"/>
      <c r="R7" s="224"/>
      <c r="S7" s="224"/>
    </row>
    <row r="8" spans="1:21" ht="22.5" customHeight="1" x14ac:dyDescent="0.35">
      <c r="A8" s="29" t="s">
        <v>155</v>
      </c>
      <c r="B8" s="30">
        <v>8</v>
      </c>
      <c r="C8" s="30">
        <f t="shared" ref="C8:S8" si="0">+B8+1</f>
        <v>9</v>
      </c>
      <c r="D8" s="30">
        <f t="shared" si="0"/>
        <v>10</v>
      </c>
      <c r="E8" s="30">
        <f t="shared" si="0"/>
        <v>11</v>
      </c>
      <c r="F8" s="30">
        <f t="shared" si="0"/>
        <v>12</v>
      </c>
      <c r="G8" s="30">
        <f t="shared" si="0"/>
        <v>13</v>
      </c>
      <c r="H8" s="30">
        <f t="shared" si="0"/>
        <v>14</v>
      </c>
      <c r="I8" s="30">
        <f t="shared" si="0"/>
        <v>15</v>
      </c>
      <c r="J8" s="30">
        <f t="shared" si="0"/>
        <v>16</v>
      </c>
      <c r="K8" s="30">
        <f t="shared" si="0"/>
        <v>17</v>
      </c>
      <c r="L8" s="30">
        <f t="shared" si="0"/>
        <v>18</v>
      </c>
      <c r="M8" s="30">
        <f t="shared" si="0"/>
        <v>19</v>
      </c>
      <c r="N8" s="30">
        <f t="shared" si="0"/>
        <v>20</v>
      </c>
      <c r="O8" s="30">
        <f t="shared" si="0"/>
        <v>21</v>
      </c>
      <c r="P8" s="30">
        <f t="shared" si="0"/>
        <v>22</v>
      </c>
      <c r="Q8" s="30">
        <f t="shared" si="0"/>
        <v>23</v>
      </c>
      <c r="R8" s="30">
        <f t="shared" si="0"/>
        <v>24</v>
      </c>
      <c r="S8" s="30">
        <f t="shared" si="0"/>
        <v>25</v>
      </c>
    </row>
    <row r="9" spans="1:21" ht="22.5" customHeight="1" x14ac:dyDescent="0.35">
      <c r="A9" s="29" t="s">
        <v>69</v>
      </c>
      <c r="B9" s="31">
        <f t="shared" ref="B9:S9" si="1">+$B$4-B8</f>
        <v>2012</v>
      </c>
      <c r="C9" s="31">
        <f t="shared" si="1"/>
        <v>2011</v>
      </c>
      <c r="D9" s="31">
        <f t="shared" si="1"/>
        <v>2010</v>
      </c>
      <c r="E9" s="31">
        <f t="shared" si="1"/>
        <v>2009</v>
      </c>
      <c r="F9" s="31">
        <f t="shared" si="1"/>
        <v>2008</v>
      </c>
      <c r="G9" s="31">
        <f t="shared" si="1"/>
        <v>2007</v>
      </c>
      <c r="H9" s="31">
        <f t="shared" si="1"/>
        <v>2006</v>
      </c>
      <c r="I9" s="31">
        <f t="shared" si="1"/>
        <v>2005</v>
      </c>
      <c r="J9" s="31">
        <f t="shared" si="1"/>
        <v>2004</v>
      </c>
      <c r="K9" s="31">
        <f t="shared" si="1"/>
        <v>2003</v>
      </c>
      <c r="L9" s="31">
        <f t="shared" si="1"/>
        <v>2002</v>
      </c>
      <c r="M9" s="31">
        <f t="shared" si="1"/>
        <v>2001</v>
      </c>
      <c r="N9" s="31">
        <f t="shared" si="1"/>
        <v>2000</v>
      </c>
      <c r="O9" s="31">
        <f t="shared" si="1"/>
        <v>1999</v>
      </c>
      <c r="P9" s="31">
        <f t="shared" si="1"/>
        <v>1998</v>
      </c>
      <c r="Q9" s="31">
        <f t="shared" si="1"/>
        <v>1997</v>
      </c>
      <c r="R9" s="31">
        <f t="shared" si="1"/>
        <v>1996</v>
      </c>
      <c r="S9" s="31">
        <f t="shared" si="1"/>
        <v>1995</v>
      </c>
    </row>
    <row r="11" spans="1:21" x14ac:dyDescent="0.35">
      <c r="B11" s="26"/>
      <c r="S11" s="28"/>
      <c r="U11" s="36"/>
    </row>
    <row r="12" spans="1:21" s="32" customFormat="1" ht="15" x14ac:dyDescent="0.35">
      <c r="A12" s="150" t="s">
        <v>149</v>
      </c>
      <c r="B12" s="224" t="s">
        <v>156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</row>
    <row r="13" spans="1:21" ht="22.5" customHeight="1" x14ac:dyDescent="0.35">
      <c r="A13" s="29" t="s">
        <v>155</v>
      </c>
      <c r="B13" s="30">
        <v>26</v>
      </c>
      <c r="C13" s="30">
        <f t="shared" ref="C13:S13" si="2">+B13+1</f>
        <v>27</v>
      </c>
      <c r="D13" s="30">
        <f t="shared" si="2"/>
        <v>28</v>
      </c>
      <c r="E13" s="30">
        <f t="shared" si="2"/>
        <v>29</v>
      </c>
      <c r="F13" s="30">
        <f t="shared" si="2"/>
        <v>30</v>
      </c>
      <c r="G13" s="30">
        <f t="shared" si="2"/>
        <v>31</v>
      </c>
      <c r="H13" s="30">
        <f t="shared" si="2"/>
        <v>32</v>
      </c>
      <c r="I13" s="30">
        <f t="shared" si="2"/>
        <v>33</v>
      </c>
      <c r="J13" s="30">
        <f t="shared" si="2"/>
        <v>34</v>
      </c>
      <c r="K13" s="30">
        <f t="shared" si="2"/>
        <v>35</v>
      </c>
      <c r="L13" s="30">
        <f t="shared" si="2"/>
        <v>36</v>
      </c>
      <c r="M13" s="30">
        <f t="shared" si="2"/>
        <v>37</v>
      </c>
      <c r="N13" s="30">
        <f t="shared" si="2"/>
        <v>38</v>
      </c>
      <c r="O13" s="30">
        <f t="shared" si="2"/>
        <v>39</v>
      </c>
      <c r="P13" s="30">
        <f t="shared" si="2"/>
        <v>40</v>
      </c>
      <c r="Q13" s="30">
        <f t="shared" si="2"/>
        <v>41</v>
      </c>
      <c r="R13" s="30">
        <f t="shared" si="2"/>
        <v>42</v>
      </c>
      <c r="S13" s="30">
        <f t="shared" si="2"/>
        <v>43</v>
      </c>
    </row>
    <row r="14" spans="1:21" ht="22.5" customHeight="1" x14ac:dyDescent="0.35">
      <c r="A14" s="29" t="s">
        <v>69</v>
      </c>
      <c r="B14" s="31">
        <f t="shared" ref="B14:S14" si="3">+$B$4-B13</f>
        <v>1994</v>
      </c>
      <c r="C14" s="31">
        <f t="shared" si="3"/>
        <v>1993</v>
      </c>
      <c r="D14" s="31">
        <f t="shared" si="3"/>
        <v>1992</v>
      </c>
      <c r="E14" s="31">
        <f t="shared" si="3"/>
        <v>1991</v>
      </c>
      <c r="F14" s="31">
        <f t="shared" si="3"/>
        <v>1990</v>
      </c>
      <c r="G14" s="31">
        <f t="shared" si="3"/>
        <v>1989</v>
      </c>
      <c r="H14" s="31">
        <f t="shared" si="3"/>
        <v>1988</v>
      </c>
      <c r="I14" s="31">
        <f t="shared" si="3"/>
        <v>1987</v>
      </c>
      <c r="J14" s="31">
        <f t="shared" si="3"/>
        <v>1986</v>
      </c>
      <c r="K14" s="31">
        <f t="shared" si="3"/>
        <v>1985</v>
      </c>
      <c r="L14" s="31">
        <f t="shared" si="3"/>
        <v>1984</v>
      </c>
      <c r="M14" s="31">
        <f t="shared" si="3"/>
        <v>1983</v>
      </c>
      <c r="N14" s="31">
        <f t="shared" si="3"/>
        <v>1982</v>
      </c>
      <c r="O14" s="31">
        <f t="shared" si="3"/>
        <v>1981</v>
      </c>
      <c r="P14" s="31">
        <f t="shared" si="3"/>
        <v>1980</v>
      </c>
      <c r="Q14" s="31">
        <f t="shared" si="3"/>
        <v>1979</v>
      </c>
      <c r="R14" s="31">
        <f t="shared" si="3"/>
        <v>1978</v>
      </c>
      <c r="S14" s="31">
        <f t="shared" si="3"/>
        <v>1977</v>
      </c>
    </row>
    <row r="16" spans="1:21" s="27" customFormat="1" ht="11.65" x14ac:dyDescent="0.35">
      <c r="B16" s="26"/>
      <c r="Q16" s="33"/>
    </row>
    <row r="17" spans="1:19" s="32" customFormat="1" ht="15" x14ac:dyDescent="0.35">
      <c r="A17" s="150" t="s">
        <v>149</v>
      </c>
      <c r="B17" s="224" t="s">
        <v>70</v>
      </c>
      <c r="C17" s="247"/>
      <c r="D17" s="225" t="s">
        <v>71</v>
      </c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7"/>
      <c r="R17" s="233" t="s">
        <v>72</v>
      </c>
      <c r="S17" s="228"/>
    </row>
    <row r="18" spans="1:19" ht="22.5" customHeight="1" x14ac:dyDescent="0.35">
      <c r="A18" s="29" t="s">
        <v>155</v>
      </c>
      <c r="B18" s="30">
        <v>44</v>
      </c>
      <c r="C18" s="30">
        <f t="shared" ref="C18:S18" si="4">+B18+1</f>
        <v>45</v>
      </c>
      <c r="D18" s="30">
        <f t="shared" si="4"/>
        <v>46</v>
      </c>
      <c r="E18" s="30">
        <f t="shared" si="4"/>
        <v>47</v>
      </c>
      <c r="F18" s="30">
        <f t="shared" si="4"/>
        <v>48</v>
      </c>
      <c r="G18" s="30">
        <f t="shared" si="4"/>
        <v>49</v>
      </c>
      <c r="H18" s="30">
        <f t="shared" si="4"/>
        <v>50</v>
      </c>
      <c r="I18" s="30">
        <f t="shared" si="4"/>
        <v>51</v>
      </c>
      <c r="J18" s="30">
        <f t="shared" si="4"/>
        <v>52</v>
      </c>
      <c r="K18" s="30">
        <f t="shared" si="4"/>
        <v>53</v>
      </c>
      <c r="L18" s="30">
        <f t="shared" si="4"/>
        <v>54</v>
      </c>
      <c r="M18" s="30">
        <f t="shared" si="4"/>
        <v>55</v>
      </c>
      <c r="N18" s="30">
        <f t="shared" si="4"/>
        <v>56</v>
      </c>
      <c r="O18" s="30">
        <f t="shared" si="4"/>
        <v>57</v>
      </c>
      <c r="P18" s="30">
        <f t="shared" si="4"/>
        <v>58</v>
      </c>
      <c r="Q18" s="30">
        <f t="shared" si="4"/>
        <v>59</v>
      </c>
      <c r="R18" s="30">
        <f t="shared" si="4"/>
        <v>60</v>
      </c>
      <c r="S18" s="30">
        <f t="shared" si="4"/>
        <v>61</v>
      </c>
    </row>
    <row r="19" spans="1:19" ht="22.5" customHeight="1" x14ac:dyDescent="0.35">
      <c r="A19" s="29" t="s">
        <v>69</v>
      </c>
      <c r="B19" s="31">
        <f t="shared" ref="B19:S19" si="5">+$B$4-B18</f>
        <v>1976</v>
      </c>
      <c r="C19" s="31">
        <f t="shared" si="5"/>
        <v>1975</v>
      </c>
      <c r="D19" s="31">
        <f t="shared" si="5"/>
        <v>1974</v>
      </c>
      <c r="E19" s="31">
        <f t="shared" si="5"/>
        <v>1973</v>
      </c>
      <c r="F19" s="31">
        <f t="shared" si="5"/>
        <v>1972</v>
      </c>
      <c r="G19" s="31">
        <f t="shared" si="5"/>
        <v>1971</v>
      </c>
      <c r="H19" s="31">
        <f t="shared" si="5"/>
        <v>1970</v>
      </c>
      <c r="I19" s="31">
        <f t="shared" si="5"/>
        <v>1969</v>
      </c>
      <c r="J19" s="31">
        <f t="shared" si="5"/>
        <v>1968</v>
      </c>
      <c r="K19" s="31">
        <f t="shared" si="5"/>
        <v>1967</v>
      </c>
      <c r="L19" s="31">
        <f t="shared" si="5"/>
        <v>1966</v>
      </c>
      <c r="M19" s="31">
        <f t="shared" si="5"/>
        <v>1965</v>
      </c>
      <c r="N19" s="31">
        <f t="shared" si="5"/>
        <v>1964</v>
      </c>
      <c r="O19" s="31">
        <f t="shared" si="5"/>
        <v>1963</v>
      </c>
      <c r="P19" s="31">
        <f t="shared" si="5"/>
        <v>1962</v>
      </c>
      <c r="Q19" s="31">
        <f t="shared" si="5"/>
        <v>1961</v>
      </c>
      <c r="R19" s="31">
        <f t="shared" si="5"/>
        <v>1960</v>
      </c>
      <c r="S19" s="31">
        <f t="shared" si="5"/>
        <v>1959</v>
      </c>
    </row>
    <row r="21" spans="1:19" s="36" customFormat="1" ht="11.65" x14ac:dyDescent="0.35">
      <c r="A21" s="34"/>
      <c r="B21" s="26"/>
      <c r="C21" s="34"/>
      <c r="D21" s="34"/>
      <c r="E21" s="34"/>
      <c r="F21" s="34"/>
      <c r="G21" s="34"/>
      <c r="H21" s="34"/>
      <c r="I21" s="35"/>
      <c r="J21" s="34"/>
      <c r="K21" s="34"/>
      <c r="L21" s="34"/>
      <c r="M21" s="34"/>
      <c r="N21" s="34"/>
      <c r="O21" s="34"/>
      <c r="P21" s="34"/>
      <c r="Q21" s="34"/>
      <c r="R21" s="34"/>
      <c r="S21" s="35"/>
    </row>
    <row r="22" spans="1:19" s="32" customFormat="1" ht="15" x14ac:dyDescent="0.35">
      <c r="A22" s="150" t="s">
        <v>149</v>
      </c>
      <c r="B22" s="228" t="s">
        <v>72</v>
      </c>
      <c r="C22" s="228"/>
      <c r="D22" s="228"/>
      <c r="E22" s="228"/>
      <c r="F22" s="228"/>
      <c r="G22" s="228"/>
      <c r="H22" s="228"/>
      <c r="I22" s="229"/>
      <c r="J22" s="230" t="s">
        <v>73</v>
      </c>
      <c r="K22" s="231"/>
      <c r="L22" s="231"/>
      <c r="M22" s="231"/>
      <c r="N22" s="231"/>
      <c r="O22" s="231"/>
      <c r="P22" s="231"/>
      <c r="Q22" s="231"/>
      <c r="R22" s="231"/>
      <c r="S22" s="232"/>
    </row>
    <row r="23" spans="1:19" ht="22.5" customHeight="1" x14ac:dyDescent="0.35">
      <c r="A23" s="29" t="s">
        <v>155</v>
      </c>
      <c r="B23" s="30">
        <v>62</v>
      </c>
      <c r="C23" s="30">
        <f t="shared" ref="C23:S23" si="6">+B23+1</f>
        <v>63</v>
      </c>
      <c r="D23" s="30">
        <f t="shared" si="6"/>
        <v>64</v>
      </c>
      <c r="E23" s="30">
        <f t="shared" si="6"/>
        <v>65</v>
      </c>
      <c r="F23" s="30">
        <f t="shared" si="6"/>
        <v>66</v>
      </c>
      <c r="G23" s="30">
        <f t="shared" si="6"/>
        <v>67</v>
      </c>
      <c r="H23" s="30">
        <f t="shared" si="6"/>
        <v>68</v>
      </c>
      <c r="I23" s="30">
        <f t="shared" si="6"/>
        <v>69</v>
      </c>
      <c r="J23" s="30">
        <f t="shared" si="6"/>
        <v>70</v>
      </c>
      <c r="K23" s="30">
        <f t="shared" si="6"/>
        <v>71</v>
      </c>
      <c r="L23" s="30">
        <f t="shared" si="6"/>
        <v>72</v>
      </c>
      <c r="M23" s="30">
        <f t="shared" si="6"/>
        <v>73</v>
      </c>
      <c r="N23" s="30">
        <f t="shared" si="6"/>
        <v>74</v>
      </c>
      <c r="O23" s="30">
        <f t="shared" si="6"/>
        <v>75</v>
      </c>
      <c r="P23" s="30">
        <f t="shared" si="6"/>
        <v>76</v>
      </c>
      <c r="Q23" s="30">
        <f t="shared" si="6"/>
        <v>77</v>
      </c>
      <c r="R23" s="30">
        <f t="shared" si="6"/>
        <v>78</v>
      </c>
      <c r="S23" s="30">
        <f t="shared" si="6"/>
        <v>79</v>
      </c>
    </row>
    <row r="24" spans="1:19" ht="22.5" customHeight="1" x14ac:dyDescent="0.35">
      <c r="A24" s="29" t="s">
        <v>69</v>
      </c>
      <c r="B24" s="31">
        <f t="shared" ref="B24:S24" si="7">+$B$4-B23</f>
        <v>1958</v>
      </c>
      <c r="C24" s="31">
        <f t="shared" si="7"/>
        <v>1957</v>
      </c>
      <c r="D24" s="31">
        <f t="shared" si="7"/>
        <v>1956</v>
      </c>
      <c r="E24" s="31">
        <f t="shared" si="7"/>
        <v>1955</v>
      </c>
      <c r="F24" s="31">
        <f t="shared" si="7"/>
        <v>1954</v>
      </c>
      <c r="G24" s="31">
        <f t="shared" si="7"/>
        <v>1953</v>
      </c>
      <c r="H24" s="31">
        <f t="shared" si="7"/>
        <v>1952</v>
      </c>
      <c r="I24" s="31">
        <f t="shared" si="7"/>
        <v>1951</v>
      </c>
      <c r="J24" s="31">
        <f t="shared" si="7"/>
        <v>1950</v>
      </c>
      <c r="K24" s="31">
        <f t="shared" si="7"/>
        <v>1949</v>
      </c>
      <c r="L24" s="31">
        <f t="shared" si="7"/>
        <v>1948</v>
      </c>
      <c r="M24" s="31">
        <f t="shared" si="7"/>
        <v>1947</v>
      </c>
      <c r="N24" s="31">
        <f t="shared" si="7"/>
        <v>1946</v>
      </c>
      <c r="O24" s="31">
        <f t="shared" si="7"/>
        <v>1945</v>
      </c>
      <c r="P24" s="31">
        <f t="shared" si="7"/>
        <v>1944</v>
      </c>
      <c r="Q24" s="31">
        <f t="shared" si="7"/>
        <v>1943</v>
      </c>
      <c r="R24" s="31">
        <f t="shared" si="7"/>
        <v>1942</v>
      </c>
      <c r="S24" s="31">
        <f t="shared" si="7"/>
        <v>1941</v>
      </c>
    </row>
    <row r="26" spans="1:19" x14ac:dyDescent="0.35">
      <c r="A26" s="73" t="s">
        <v>157</v>
      </c>
    </row>
    <row r="28" spans="1:19" x14ac:dyDescent="0.35">
      <c r="A28" s="151"/>
    </row>
  </sheetData>
  <sheetProtection password="EE9D" sheet="1"/>
  <protectedRanges>
    <protectedRange sqref="B4" name="Bereich1"/>
  </protectedRanges>
  <mergeCells count="14">
    <mergeCell ref="B6:N6"/>
    <mergeCell ref="O7:S7"/>
    <mergeCell ref="D17:Q17"/>
    <mergeCell ref="B22:I22"/>
    <mergeCell ref="J22:S22"/>
    <mergeCell ref="R17:S17"/>
    <mergeCell ref="B7:C7"/>
    <mergeCell ref="D7:F7"/>
    <mergeCell ref="G7:H7"/>
    <mergeCell ref="I7:J7"/>
    <mergeCell ref="K7:L7"/>
    <mergeCell ref="M7:N7"/>
    <mergeCell ref="B12:S12"/>
    <mergeCell ref="B17:C17"/>
  </mergeCells>
  <phoneticPr fontId="42" type="noConversion"/>
  <printOptions horizontalCentered="1"/>
  <pageMargins left="0.39370078740157483" right="0.39370078740157483" top="0.98425196850393704" bottom="0.39370078740157483" header="0" footer="0"/>
  <pageSetup paperSize="9" orientation="landscape" horizontalDpi="4294967293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tabColor indexed="48"/>
  </sheetPr>
  <dimension ref="A1:Z72"/>
  <sheetViews>
    <sheetView showGridLines="0" showRowColHeaders="0" showZeros="0" zoomScale="90" workbookViewId="0">
      <pane ySplit="20" topLeftCell="A21" activePane="bottomLeft" state="frozen"/>
      <selection pane="bottomLeft" activeCell="K7" sqref="K7"/>
    </sheetView>
  </sheetViews>
  <sheetFormatPr baseColWidth="10" defaultColWidth="11.3984375" defaultRowHeight="12.75" x14ac:dyDescent="0.35"/>
  <cols>
    <col min="1" max="1" width="27" style="62" customWidth="1"/>
    <col min="2" max="3" width="6.59765625" style="62" customWidth="1"/>
    <col min="4" max="4" width="6.86328125" style="64" customWidth="1"/>
    <col min="5" max="5" width="21.3984375" style="62" customWidth="1"/>
    <col min="6" max="6" width="11.1328125" style="62" customWidth="1"/>
    <col min="7" max="7" width="7.3984375" style="62" customWidth="1"/>
    <col min="8" max="11" width="9.86328125" style="64" customWidth="1"/>
    <col min="12" max="12" width="14" style="64" customWidth="1"/>
    <col min="13" max="13" width="7.1328125" style="62" customWidth="1"/>
    <col min="14" max="14" width="7" style="62" hidden="1" customWidth="1"/>
    <col min="15" max="16" width="0" style="62" hidden="1" customWidth="1"/>
    <col min="17" max="17" width="5.59765625" style="62" hidden="1" customWidth="1"/>
    <col min="18" max="256" width="9.1328125" style="62" customWidth="1"/>
    <col min="257" max="16384" width="11.3984375" style="62"/>
  </cols>
  <sheetData>
    <row r="1" spans="1:26" ht="12.75" customHeight="1" x14ac:dyDescent="0.55000000000000004">
      <c r="E1" s="105" t="str">
        <f>IF(F1&gt;0,"Falsches Alter","")</f>
        <v/>
      </c>
      <c r="F1" s="63">
        <f>COUNTIF(F21:F69,"#NV")</f>
        <v>0</v>
      </c>
      <c r="G1" s="63"/>
      <c r="N1" s="85">
        <f>+L11</f>
        <v>2020</v>
      </c>
      <c r="T1" s="70"/>
      <c r="U1" s="70"/>
      <c r="V1" s="70"/>
      <c r="W1" s="70"/>
      <c r="X1" s="70"/>
      <c r="Y1" s="70"/>
      <c r="Z1" s="70"/>
    </row>
    <row r="2" spans="1:26" ht="12.75" customHeight="1" x14ac:dyDescent="0.55000000000000004">
      <c r="E2" s="105"/>
      <c r="L2" s="66" t="s">
        <v>119</v>
      </c>
      <c r="T2" s="70"/>
      <c r="U2" s="70"/>
      <c r="V2" s="70"/>
      <c r="W2" s="70"/>
      <c r="X2" s="70"/>
      <c r="Y2" s="70"/>
      <c r="Z2" s="70"/>
    </row>
    <row r="3" spans="1:26" x14ac:dyDescent="0.35">
      <c r="T3" s="70"/>
      <c r="U3" s="70"/>
      <c r="V3" s="70"/>
      <c r="W3" s="70"/>
      <c r="X3" s="70"/>
      <c r="Y3" s="70"/>
      <c r="Z3" s="70"/>
    </row>
    <row r="4" spans="1:26" ht="17.25" customHeight="1" x14ac:dyDescent="0.35">
      <c r="F4" s="262" t="str">
        <f>IF(N19=O19,"","Bitte alle Finalteilnehmer mit ja oder nein eintragen")</f>
        <v/>
      </c>
      <c r="G4" s="262"/>
      <c r="H4" s="262"/>
      <c r="I4" s="262"/>
      <c r="J4" s="262"/>
      <c r="K4" s="262"/>
      <c r="L4" s="262"/>
      <c r="M4" s="262"/>
      <c r="T4" s="70"/>
      <c r="U4" s="70"/>
      <c r="V4" s="70"/>
      <c r="W4" s="70"/>
      <c r="X4" s="70"/>
      <c r="Y4" s="70"/>
      <c r="Z4" s="70"/>
    </row>
    <row r="5" spans="1:26" ht="12.75" customHeight="1" x14ac:dyDescent="0.35">
      <c r="F5" s="262" t="str">
        <f>IF(N19=O19,"","Les participants à la finale, obligatoirement repondre avec oui ou non")</f>
        <v/>
      </c>
      <c r="G5" s="262"/>
      <c r="H5" s="262"/>
      <c r="I5" s="262"/>
      <c r="J5" s="262"/>
      <c r="K5" s="262"/>
      <c r="L5" s="262"/>
      <c r="M5" s="262"/>
      <c r="T5" s="70"/>
      <c r="U5" s="70"/>
      <c r="V5" s="70"/>
      <c r="W5" s="70"/>
      <c r="X5" s="70"/>
      <c r="Y5" s="70"/>
      <c r="Z5" s="70"/>
    </row>
    <row r="6" spans="1:26" x14ac:dyDescent="0.35">
      <c r="T6" s="70"/>
      <c r="U6" s="70"/>
      <c r="V6" s="70"/>
      <c r="W6" s="70"/>
      <c r="X6" s="70"/>
      <c r="Y6" s="70"/>
      <c r="Z6" s="70"/>
    </row>
    <row r="7" spans="1:26" ht="22.5" x14ac:dyDescent="0.6">
      <c r="A7" s="84" t="s">
        <v>136</v>
      </c>
      <c r="B7" s="84"/>
      <c r="C7" s="84"/>
      <c r="D7" s="109"/>
      <c r="F7" s="84"/>
      <c r="G7" s="84"/>
      <c r="H7" s="62"/>
      <c r="I7" s="251" t="s">
        <v>63</v>
      </c>
      <c r="J7" s="251"/>
      <c r="K7" s="131" t="s">
        <v>162</v>
      </c>
      <c r="L7" s="117"/>
      <c r="T7" s="70"/>
      <c r="U7" s="70"/>
      <c r="V7" s="70"/>
      <c r="W7" s="70"/>
      <c r="X7" s="70"/>
      <c r="Y7" s="70"/>
      <c r="Z7" s="70"/>
    </row>
    <row r="8" spans="1:26" ht="12.75" customHeight="1" x14ac:dyDescent="0.35">
      <c r="T8" s="70"/>
      <c r="U8" s="70"/>
      <c r="V8" s="70"/>
      <c r="W8" s="70"/>
      <c r="X8" s="70"/>
      <c r="Y8" s="70"/>
      <c r="Z8" s="70"/>
    </row>
    <row r="9" spans="1:26" ht="19.5" customHeight="1" x14ac:dyDescent="0.35">
      <c r="A9" s="143" t="s">
        <v>0</v>
      </c>
      <c r="B9" s="258"/>
      <c r="C9" s="259"/>
      <c r="D9" s="259"/>
      <c r="E9" s="260"/>
      <c r="F9" s="261" t="s">
        <v>7</v>
      </c>
      <c r="G9" s="261"/>
      <c r="H9" s="261"/>
      <c r="I9" s="258"/>
      <c r="J9" s="259"/>
      <c r="K9" s="259"/>
      <c r="L9" s="260"/>
      <c r="T9" s="70"/>
      <c r="U9" s="70"/>
      <c r="V9" s="70"/>
      <c r="W9" s="70"/>
      <c r="X9" s="70"/>
      <c r="Y9" s="70"/>
      <c r="Z9" s="70"/>
    </row>
    <row r="10" spans="1:26" x14ac:dyDescent="0.35">
      <c r="A10" s="70"/>
      <c r="D10" s="110"/>
      <c r="E10" s="68"/>
      <c r="F10" s="70"/>
      <c r="G10" s="70"/>
      <c r="H10" s="72"/>
      <c r="T10" s="70"/>
      <c r="U10" s="70"/>
      <c r="V10" s="70"/>
      <c r="W10" s="70"/>
      <c r="X10" s="70"/>
      <c r="Y10" s="70"/>
      <c r="Z10" s="70"/>
    </row>
    <row r="11" spans="1:26" ht="17.649999999999999" x14ac:dyDescent="0.5">
      <c r="A11" s="144" t="s">
        <v>137</v>
      </c>
      <c r="D11" s="17"/>
      <c r="E11" s="69"/>
      <c r="F11" s="144" t="s">
        <v>112</v>
      </c>
      <c r="G11" s="70"/>
      <c r="H11" s="72"/>
      <c r="I11" s="130" t="s">
        <v>116</v>
      </c>
      <c r="J11" s="72"/>
      <c r="K11" s="145" t="s">
        <v>118</v>
      </c>
      <c r="L11" s="130">
        <v>2020</v>
      </c>
      <c r="T11" s="70"/>
      <c r="U11" s="70"/>
      <c r="V11" s="70"/>
      <c r="W11" s="70"/>
      <c r="X11" s="70"/>
      <c r="Y11" s="70"/>
      <c r="Z11" s="70"/>
    </row>
    <row r="12" spans="1:26" ht="8.25" customHeight="1" x14ac:dyDescent="0.35">
      <c r="T12" s="70"/>
      <c r="U12" s="70"/>
      <c r="V12" s="70"/>
      <c r="W12" s="70"/>
      <c r="X12" s="70"/>
      <c r="Y12" s="70"/>
      <c r="Z12" s="70"/>
    </row>
    <row r="13" spans="1:26" ht="12.75" customHeight="1" x14ac:dyDescent="0.35">
      <c r="A13" s="70"/>
      <c r="B13" s="70"/>
      <c r="C13" s="70"/>
      <c r="D13" s="111"/>
      <c r="E13" s="71"/>
      <c r="F13" s="70"/>
      <c r="G13" s="70"/>
      <c r="H13" s="72"/>
      <c r="I13" s="72"/>
      <c r="J13" s="72"/>
      <c r="K13" s="72"/>
      <c r="L13" s="72"/>
      <c r="T13" s="70"/>
      <c r="U13" s="70"/>
      <c r="V13" s="70"/>
      <c r="W13" s="70"/>
      <c r="X13" s="70"/>
      <c r="Y13" s="70"/>
      <c r="Z13" s="70"/>
    </row>
    <row r="14" spans="1:26" ht="19.5" customHeight="1" x14ac:dyDescent="0.35">
      <c r="A14" s="73" t="s">
        <v>2</v>
      </c>
      <c r="B14" s="252"/>
      <c r="C14" s="253"/>
      <c r="D14" s="253"/>
      <c r="E14" s="254"/>
      <c r="F14" s="206" t="s">
        <v>3</v>
      </c>
      <c r="G14" s="206"/>
      <c r="H14" s="206"/>
      <c r="I14" s="265"/>
      <c r="J14" s="249"/>
      <c r="K14" s="249"/>
      <c r="L14" s="250"/>
      <c r="T14" s="70"/>
      <c r="U14" s="70"/>
      <c r="V14" s="70"/>
      <c r="W14" s="70"/>
      <c r="X14" s="70"/>
      <c r="Y14" s="70"/>
      <c r="Z14" s="70"/>
    </row>
    <row r="15" spans="1:26" ht="19.5" customHeight="1" x14ac:dyDescent="0.35">
      <c r="A15" s="73" t="s">
        <v>100</v>
      </c>
      <c r="B15" s="252"/>
      <c r="C15" s="253"/>
      <c r="D15" s="253"/>
      <c r="E15" s="254"/>
      <c r="F15" s="73" t="s">
        <v>117</v>
      </c>
      <c r="G15" s="115"/>
      <c r="H15" s="129"/>
      <c r="I15" s="248"/>
      <c r="J15" s="249"/>
      <c r="K15" s="249"/>
      <c r="L15" s="250"/>
      <c r="T15" s="70"/>
      <c r="U15" s="70"/>
      <c r="V15" s="70"/>
      <c r="W15" s="70"/>
      <c r="X15" s="70"/>
      <c r="Y15" s="70"/>
      <c r="Z15" s="70"/>
    </row>
    <row r="16" spans="1:26" ht="19.5" customHeight="1" x14ac:dyDescent="0.35">
      <c r="A16" s="75" t="s">
        <v>4</v>
      </c>
      <c r="B16" s="258"/>
      <c r="C16" s="259"/>
      <c r="D16" s="259"/>
      <c r="E16" s="260"/>
      <c r="F16" s="75" t="s">
        <v>5</v>
      </c>
      <c r="G16" s="255"/>
      <c r="H16" s="256"/>
      <c r="I16" s="257"/>
      <c r="J16" s="76" t="s">
        <v>6</v>
      </c>
      <c r="K16" s="266"/>
      <c r="L16" s="267"/>
      <c r="T16" s="70"/>
      <c r="U16" s="70"/>
      <c r="V16" s="70"/>
      <c r="W16" s="70"/>
      <c r="X16" s="70"/>
      <c r="Y16" s="70"/>
      <c r="Z16" s="70"/>
    </row>
    <row r="17" spans="1:26" x14ac:dyDescent="0.35">
      <c r="T17" s="70"/>
      <c r="U17" s="70"/>
      <c r="V17" s="70"/>
      <c r="W17" s="70"/>
      <c r="X17" s="70"/>
      <c r="Y17" s="70"/>
      <c r="Z17" s="70"/>
    </row>
    <row r="18" spans="1:26" ht="12.75" customHeight="1" x14ac:dyDescent="0.35">
      <c r="A18" s="106" t="s">
        <v>97</v>
      </c>
      <c r="B18" s="195" t="s">
        <v>8</v>
      </c>
      <c r="C18" s="200" t="s">
        <v>107</v>
      </c>
      <c r="D18" s="218" t="s">
        <v>76</v>
      </c>
      <c r="E18" s="216" t="s">
        <v>9</v>
      </c>
      <c r="F18" s="213" t="s">
        <v>105</v>
      </c>
      <c r="G18" s="200" t="s">
        <v>10</v>
      </c>
      <c r="H18" s="197" t="s">
        <v>11</v>
      </c>
      <c r="I18" s="198"/>
      <c r="J18" s="198"/>
      <c r="K18" s="199"/>
      <c r="L18" s="195" t="s">
        <v>16</v>
      </c>
      <c r="N18" s="100"/>
      <c r="O18" s="100"/>
      <c r="P18" s="100"/>
    </row>
    <row r="19" spans="1:26" ht="19.5" customHeight="1" thickBot="1" x14ac:dyDescent="0.4">
      <c r="A19" s="107" t="s">
        <v>99</v>
      </c>
      <c r="B19" s="215"/>
      <c r="C19" s="201"/>
      <c r="D19" s="219"/>
      <c r="E19" s="217"/>
      <c r="F19" s="214"/>
      <c r="G19" s="201"/>
      <c r="H19" s="77" t="s">
        <v>12</v>
      </c>
      <c r="I19" s="77" t="s">
        <v>13</v>
      </c>
      <c r="J19" s="77" t="s">
        <v>14</v>
      </c>
      <c r="K19" s="77" t="s">
        <v>15</v>
      </c>
      <c r="L19" s="196"/>
      <c r="M19" s="77" t="s">
        <v>102</v>
      </c>
      <c r="N19" s="100" t="str">
        <f>IF(K7="50m","",COUNTA(A21:A69))</f>
        <v/>
      </c>
      <c r="O19" s="100" t="str">
        <f>IF(K7="50m","",COUNTA(L21:L69))</f>
        <v/>
      </c>
      <c r="P19" s="100"/>
    </row>
    <row r="20" spans="1:26" ht="8.25" customHeight="1" x14ac:dyDescent="0.35">
      <c r="A20" s="91"/>
      <c r="B20" s="93"/>
      <c r="C20" s="94"/>
      <c r="D20" s="95"/>
      <c r="E20" s="96"/>
      <c r="F20" s="92"/>
      <c r="G20" s="94"/>
      <c r="H20" s="97"/>
      <c r="I20" s="97"/>
      <c r="J20" s="97"/>
      <c r="K20" s="97"/>
      <c r="L20" s="98"/>
      <c r="M20" s="97"/>
      <c r="N20" s="63"/>
      <c r="O20" s="63"/>
    </row>
    <row r="21" spans="1:26" x14ac:dyDescent="0.35">
      <c r="A21" s="134"/>
      <c r="B21" s="120"/>
      <c r="C21" s="135"/>
      <c r="D21" s="136"/>
      <c r="E21" s="137"/>
      <c r="F21" s="123" t="str">
        <f>IF(B21="","",VLOOKUP(N21,$P$21:$Q$39,2,FALSE))</f>
        <v/>
      </c>
      <c r="G21" s="138"/>
      <c r="H21" s="138"/>
      <c r="I21" s="138"/>
      <c r="J21" s="138"/>
      <c r="K21" s="139">
        <f t="shared" ref="K21:K69" si="0">SUM(H21,I21,J21)</f>
        <v>0</v>
      </c>
      <c r="L21" s="138"/>
      <c r="M21" s="125" t="str">
        <f t="shared" ref="M21:M69" si="1">IF(A21="","",ROW()-20)</f>
        <v/>
      </c>
      <c r="N21" s="85" t="str">
        <f>IF(B21&gt;0,$N$1-B21,"")</f>
        <v/>
      </c>
      <c r="P21" s="62">
        <v>8</v>
      </c>
      <c r="Q21" s="62" t="s">
        <v>141</v>
      </c>
    </row>
    <row r="22" spans="1:26" x14ac:dyDescent="0.35">
      <c r="A22" s="126"/>
      <c r="B22" s="120"/>
      <c r="C22" s="121"/>
      <c r="D22" s="122"/>
      <c r="E22" s="119"/>
      <c r="F22" s="123" t="str">
        <f t="shared" ref="F22:F69" si="2">IF(B22="","",VLOOKUP(N22,$P$21:$Q$39,2,N22))</f>
        <v/>
      </c>
      <c r="G22" s="124"/>
      <c r="H22" s="124"/>
      <c r="I22" s="124"/>
      <c r="J22" s="124"/>
      <c r="K22" s="125">
        <f t="shared" si="0"/>
        <v>0</v>
      </c>
      <c r="L22" s="124"/>
      <c r="M22" s="125" t="str">
        <f t="shared" si="1"/>
        <v/>
      </c>
      <c r="N22" s="85" t="str">
        <f t="shared" ref="N22:N69" si="3">IF(B22&gt;0,$N$1-B22,"")</f>
        <v/>
      </c>
      <c r="P22" s="62">
        <v>9</v>
      </c>
      <c r="Q22" s="62" t="s">
        <v>141</v>
      </c>
    </row>
    <row r="23" spans="1:26" x14ac:dyDescent="0.35">
      <c r="A23" s="126"/>
      <c r="B23" s="120"/>
      <c r="C23" s="121"/>
      <c r="D23" s="122"/>
      <c r="E23" s="119"/>
      <c r="F23" s="123" t="str">
        <f t="shared" si="2"/>
        <v/>
      </c>
      <c r="G23" s="124"/>
      <c r="H23" s="124"/>
      <c r="I23" s="124"/>
      <c r="J23" s="124"/>
      <c r="K23" s="125">
        <f t="shared" si="0"/>
        <v>0</v>
      </c>
      <c r="L23" s="124"/>
      <c r="M23" s="125" t="str">
        <f t="shared" si="1"/>
        <v/>
      </c>
      <c r="N23" s="85" t="str">
        <f t="shared" si="3"/>
        <v/>
      </c>
      <c r="P23" s="62">
        <v>10</v>
      </c>
      <c r="Q23" s="62" t="s">
        <v>150</v>
      </c>
    </row>
    <row r="24" spans="1:26" x14ac:dyDescent="0.35">
      <c r="A24" s="126"/>
      <c r="B24" s="120"/>
      <c r="C24" s="121"/>
      <c r="D24" s="122"/>
      <c r="E24" s="119"/>
      <c r="F24" s="123" t="str">
        <f t="shared" si="2"/>
        <v/>
      </c>
      <c r="G24" s="124"/>
      <c r="H24" s="124"/>
      <c r="I24" s="124"/>
      <c r="J24" s="124"/>
      <c r="K24" s="125">
        <f t="shared" si="0"/>
        <v>0</v>
      </c>
      <c r="L24" s="124"/>
      <c r="M24" s="125" t="str">
        <f t="shared" si="1"/>
        <v/>
      </c>
      <c r="N24" s="85" t="str">
        <f t="shared" si="3"/>
        <v/>
      </c>
      <c r="P24" s="62">
        <v>11</v>
      </c>
      <c r="Q24" s="62" t="s">
        <v>150</v>
      </c>
    </row>
    <row r="25" spans="1:26" x14ac:dyDescent="0.35">
      <c r="A25" s="126"/>
      <c r="B25" s="120"/>
      <c r="C25" s="121"/>
      <c r="D25" s="122"/>
      <c r="E25" s="119"/>
      <c r="F25" s="123" t="str">
        <f t="shared" si="2"/>
        <v/>
      </c>
      <c r="G25" s="124"/>
      <c r="H25" s="124"/>
      <c r="I25" s="124"/>
      <c r="J25" s="124"/>
      <c r="K25" s="125">
        <f t="shared" si="0"/>
        <v>0</v>
      </c>
      <c r="L25" s="124"/>
      <c r="M25" s="125" t="str">
        <f t="shared" si="1"/>
        <v/>
      </c>
      <c r="N25" s="85" t="str">
        <f t="shared" si="3"/>
        <v/>
      </c>
      <c r="P25" s="62">
        <v>12</v>
      </c>
      <c r="Q25" s="70" t="s">
        <v>150</v>
      </c>
    </row>
    <row r="26" spans="1:26" x14ac:dyDescent="0.35">
      <c r="A26" s="126"/>
      <c r="B26" s="120"/>
      <c r="C26" s="121"/>
      <c r="D26" s="122"/>
      <c r="E26" s="119"/>
      <c r="F26" s="123" t="str">
        <f t="shared" si="2"/>
        <v/>
      </c>
      <c r="G26" s="124"/>
      <c r="H26" s="124"/>
      <c r="I26" s="124"/>
      <c r="J26" s="124"/>
      <c r="K26" s="125">
        <f t="shared" si="0"/>
        <v>0</v>
      </c>
      <c r="L26" s="124"/>
      <c r="M26" s="125" t="str">
        <f t="shared" si="1"/>
        <v/>
      </c>
      <c r="N26" s="85" t="str">
        <f t="shared" si="3"/>
        <v/>
      </c>
      <c r="P26" s="62">
        <v>13</v>
      </c>
      <c r="Q26" s="62" t="s">
        <v>151</v>
      </c>
    </row>
    <row r="27" spans="1:26" x14ac:dyDescent="0.35">
      <c r="A27" s="126"/>
      <c r="B27" s="120"/>
      <c r="C27" s="121"/>
      <c r="D27" s="122"/>
      <c r="E27" s="119"/>
      <c r="F27" s="123" t="str">
        <f t="shared" si="2"/>
        <v/>
      </c>
      <c r="G27" s="124"/>
      <c r="H27" s="124"/>
      <c r="I27" s="124"/>
      <c r="J27" s="124"/>
      <c r="K27" s="125">
        <f t="shared" si="0"/>
        <v>0</v>
      </c>
      <c r="L27" s="124"/>
      <c r="M27" s="125" t="str">
        <f t="shared" si="1"/>
        <v/>
      </c>
      <c r="N27" s="85" t="str">
        <f t="shared" si="3"/>
        <v/>
      </c>
      <c r="P27" s="62">
        <v>14</v>
      </c>
      <c r="Q27" s="62" t="s">
        <v>151</v>
      </c>
    </row>
    <row r="28" spans="1:26" x14ac:dyDescent="0.35">
      <c r="A28" s="126"/>
      <c r="B28" s="120"/>
      <c r="C28" s="121"/>
      <c r="D28" s="122"/>
      <c r="E28" s="119"/>
      <c r="F28" s="123" t="str">
        <f t="shared" si="2"/>
        <v/>
      </c>
      <c r="G28" s="124"/>
      <c r="H28" s="124"/>
      <c r="I28" s="124"/>
      <c r="J28" s="124"/>
      <c r="K28" s="125">
        <f t="shared" si="0"/>
        <v>0</v>
      </c>
      <c r="L28" s="124"/>
      <c r="M28" s="125" t="str">
        <f t="shared" si="1"/>
        <v/>
      </c>
      <c r="N28" s="85" t="str">
        <f t="shared" si="3"/>
        <v/>
      </c>
      <c r="P28" s="62">
        <v>15</v>
      </c>
      <c r="Q28" s="62" t="s">
        <v>152</v>
      </c>
    </row>
    <row r="29" spans="1:26" x14ac:dyDescent="0.35">
      <c r="A29" s="126"/>
      <c r="B29" s="120"/>
      <c r="C29" s="121"/>
      <c r="D29" s="122"/>
      <c r="E29" s="119"/>
      <c r="F29" s="123" t="str">
        <f t="shared" si="2"/>
        <v/>
      </c>
      <c r="G29" s="124"/>
      <c r="H29" s="124"/>
      <c r="I29" s="124"/>
      <c r="J29" s="124"/>
      <c r="K29" s="125">
        <f t="shared" si="0"/>
        <v>0</v>
      </c>
      <c r="L29" s="124"/>
      <c r="M29" s="125" t="str">
        <f t="shared" si="1"/>
        <v/>
      </c>
      <c r="N29" s="85" t="str">
        <f t="shared" si="3"/>
        <v/>
      </c>
      <c r="P29" s="62">
        <v>16</v>
      </c>
      <c r="Q29" s="62" t="s">
        <v>152</v>
      </c>
      <c r="S29" s="70"/>
    </row>
    <row r="30" spans="1:26" ht="12.75" customHeight="1" x14ac:dyDescent="0.35">
      <c r="A30" s="126"/>
      <c r="B30" s="120"/>
      <c r="C30" s="121"/>
      <c r="D30" s="122"/>
      <c r="E30" s="119"/>
      <c r="F30" s="123" t="str">
        <f t="shared" si="2"/>
        <v/>
      </c>
      <c r="G30" s="124"/>
      <c r="H30" s="124"/>
      <c r="I30" s="124"/>
      <c r="J30" s="124"/>
      <c r="K30" s="125">
        <f t="shared" si="0"/>
        <v>0</v>
      </c>
      <c r="L30" s="124"/>
      <c r="M30" s="125" t="str">
        <f t="shared" si="1"/>
        <v/>
      </c>
      <c r="N30" s="85" t="str">
        <f t="shared" si="3"/>
        <v/>
      </c>
      <c r="P30" s="62">
        <v>17</v>
      </c>
      <c r="Q30" s="62" t="s">
        <v>153</v>
      </c>
      <c r="S30" s="70"/>
    </row>
    <row r="31" spans="1:26" x14ac:dyDescent="0.35">
      <c r="A31" s="126"/>
      <c r="B31" s="120"/>
      <c r="C31" s="121"/>
      <c r="D31" s="122"/>
      <c r="E31" s="119"/>
      <c r="F31" s="123" t="str">
        <f t="shared" si="2"/>
        <v/>
      </c>
      <c r="G31" s="124"/>
      <c r="H31" s="124"/>
      <c r="I31" s="124"/>
      <c r="J31" s="124"/>
      <c r="K31" s="125">
        <f t="shared" si="0"/>
        <v>0</v>
      </c>
      <c r="L31" s="124"/>
      <c r="M31" s="125" t="str">
        <f t="shared" si="1"/>
        <v/>
      </c>
      <c r="N31" s="85" t="str">
        <f t="shared" si="3"/>
        <v/>
      </c>
      <c r="P31" s="62">
        <v>18</v>
      </c>
      <c r="Q31" s="62" t="s">
        <v>153</v>
      </c>
      <c r="S31" s="70"/>
    </row>
    <row r="32" spans="1:26" x14ac:dyDescent="0.35">
      <c r="A32" s="126"/>
      <c r="B32" s="120"/>
      <c r="C32" s="121"/>
      <c r="D32" s="122"/>
      <c r="E32" s="119"/>
      <c r="F32" s="123" t="str">
        <f t="shared" si="2"/>
        <v/>
      </c>
      <c r="G32" s="124"/>
      <c r="H32" s="124"/>
      <c r="I32" s="124"/>
      <c r="J32" s="124"/>
      <c r="K32" s="125">
        <f t="shared" si="0"/>
        <v>0</v>
      </c>
      <c r="L32" s="124"/>
      <c r="M32" s="125" t="str">
        <f t="shared" si="1"/>
        <v/>
      </c>
      <c r="N32" s="85" t="str">
        <f t="shared" si="3"/>
        <v/>
      </c>
      <c r="P32" s="62">
        <v>19</v>
      </c>
      <c r="Q32" s="62" t="s">
        <v>154</v>
      </c>
      <c r="S32" s="70"/>
    </row>
    <row r="33" spans="1:17" x14ac:dyDescent="0.35">
      <c r="A33" s="126"/>
      <c r="B33" s="120"/>
      <c r="C33" s="121"/>
      <c r="D33" s="122"/>
      <c r="E33" s="119"/>
      <c r="F33" s="123" t="str">
        <f t="shared" si="2"/>
        <v/>
      </c>
      <c r="G33" s="124"/>
      <c r="H33" s="124"/>
      <c r="I33" s="124"/>
      <c r="J33" s="124"/>
      <c r="K33" s="125">
        <f t="shared" si="0"/>
        <v>0</v>
      </c>
      <c r="L33" s="124"/>
      <c r="M33" s="125" t="str">
        <f t="shared" si="1"/>
        <v/>
      </c>
      <c r="N33" s="85" t="str">
        <f t="shared" si="3"/>
        <v/>
      </c>
      <c r="P33" s="62">
        <v>20</v>
      </c>
      <c r="Q33" s="62" t="s">
        <v>154</v>
      </c>
    </row>
    <row r="34" spans="1:17" x14ac:dyDescent="0.35">
      <c r="A34" s="126"/>
      <c r="B34" s="120"/>
      <c r="C34" s="121"/>
      <c r="D34" s="122"/>
      <c r="E34" s="119"/>
      <c r="F34" s="123" t="str">
        <f t="shared" si="2"/>
        <v/>
      </c>
      <c r="G34" s="124"/>
      <c r="H34" s="124"/>
      <c r="I34" s="124"/>
      <c r="J34" s="124"/>
      <c r="K34" s="125">
        <f t="shared" si="0"/>
        <v>0</v>
      </c>
      <c r="L34" s="124"/>
      <c r="M34" s="125" t="str">
        <f t="shared" si="1"/>
        <v/>
      </c>
      <c r="N34" s="85" t="str">
        <f t="shared" si="3"/>
        <v/>
      </c>
    </row>
    <row r="35" spans="1:17" x14ac:dyDescent="0.35">
      <c r="A35" s="126"/>
      <c r="B35" s="120"/>
      <c r="C35" s="121"/>
      <c r="D35" s="122"/>
      <c r="E35" s="119"/>
      <c r="F35" s="123" t="str">
        <f t="shared" si="2"/>
        <v/>
      </c>
      <c r="G35" s="124"/>
      <c r="H35" s="124"/>
      <c r="I35" s="124"/>
      <c r="J35" s="124"/>
      <c r="K35" s="125">
        <f t="shared" si="0"/>
        <v>0</v>
      </c>
      <c r="L35" s="124"/>
      <c r="M35" s="125" t="str">
        <f t="shared" si="1"/>
        <v/>
      </c>
      <c r="N35" s="85" t="str">
        <f t="shared" si="3"/>
        <v/>
      </c>
    </row>
    <row r="36" spans="1:17" ht="12.75" customHeight="1" x14ac:dyDescent="0.35">
      <c r="A36" s="126"/>
      <c r="B36" s="120"/>
      <c r="C36" s="121"/>
      <c r="D36" s="122"/>
      <c r="E36" s="119"/>
      <c r="F36" s="123" t="str">
        <f t="shared" si="2"/>
        <v/>
      </c>
      <c r="G36" s="124"/>
      <c r="H36" s="124"/>
      <c r="I36" s="124"/>
      <c r="J36" s="124"/>
      <c r="K36" s="125">
        <f t="shared" si="0"/>
        <v>0</v>
      </c>
      <c r="L36" s="124"/>
      <c r="M36" s="125" t="str">
        <f t="shared" si="1"/>
        <v/>
      </c>
      <c r="N36" s="85" t="str">
        <f t="shared" si="3"/>
        <v/>
      </c>
    </row>
    <row r="37" spans="1:17" x14ac:dyDescent="0.35">
      <c r="A37" s="126"/>
      <c r="B37" s="127"/>
      <c r="C37" s="128"/>
      <c r="D37" s="122"/>
      <c r="E37" s="119"/>
      <c r="F37" s="123" t="str">
        <f t="shared" si="2"/>
        <v/>
      </c>
      <c r="G37" s="124"/>
      <c r="H37" s="124"/>
      <c r="I37" s="124"/>
      <c r="J37" s="124"/>
      <c r="K37" s="125">
        <f t="shared" si="0"/>
        <v>0</v>
      </c>
      <c r="L37" s="124"/>
      <c r="M37" s="125" t="str">
        <f t="shared" si="1"/>
        <v/>
      </c>
      <c r="N37" s="85" t="str">
        <f t="shared" si="3"/>
        <v/>
      </c>
    </row>
    <row r="38" spans="1:17" x14ac:dyDescent="0.35">
      <c r="A38" s="126"/>
      <c r="B38" s="120"/>
      <c r="C38" s="121"/>
      <c r="D38" s="122"/>
      <c r="E38" s="119"/>
      <c r="F38" s="123" t="str">
        <f t="shared" si="2"/>
        <v/>
      </c>
      <c r="G38" s="124"/>
      <c r="H38" s="124"/>
      <c r="I38" s="124"/>
      <c r="J38" s="124"/>
      <c r="K38" s="125">
        <f t="shared" si="0"/>
        <v>0</v>
      </c>
      <c r="L38" s="124"/>
      <c r="M38" s="125" t="str">
        <f t="shared" si="1"/>
        <v/>
      </c>
      <c r="N38" s="85" t="str">
        <f t="shared" si="3"/>
        <v/>
      </c>
    </row>
    <row r="39" spans="1:17" x14ac:dyDescent="0.35">
      <c r="A39" s="126"/>
      <c r="B39" s="120"/>
      <c r="C39" s="121"/>
      <c r="D39" s="122"/>
      <c r="E39" s="119"/>
      <c r="F39" s="123" t="str">
        <f t="shared" si="2"/>
        <v/>
      </c>
      <c r="G39" s="124"/>
      <c r="H39" s="124"/>
      <c r="I39" s="124"/>
      <c r="J39" s="124"/>
      <c r="K39" s="125">
        <f t="shared" si="0"/>
        <v>0</v>
      </c>
      <c r="L39" s="124"/>
      <c r="M39" s="125" t="str">
        <f t="shared" si="1"/>
        <v/>
      </c>
      <c r="N39" s="85" t="str">
        <f t="shared" si="3"/>
        <v/>
      </c>
    </row>
    <row r="40" spans="1:17" x14ac:dyDescent="0.35">
      <c r="A40" s="126"/>
      <c r="B40" s="120"/>
      <c r="C40" s="121"/>
      <c r="D40" s="122"/>
      <c r="E40" s="119"/>
      <c r="F40" s="123" t="str">
        <f t="shared" si="2"/>
        <v/>
      </c>
      <c r="G40" s="124"/>
      <c r="H40" s="124"/>
      <c r="I40" s="124"/>
      <c r="J40" s="124"/>
      <c r="K40" s="125">
        <f t="shared" si="0"/>
        <v>0</v>
      </c>
      <c r="L40" s="124"/>
      <c r="M40" s="125" t="str">
        <f t="shared" si="1"/>
        <v/>
      </c>
      <c r="N40" s="85" t="str">
        <f t="shared" si="3"/>
        <v/>
      </c>
    </row>
    <row r="41" spans="1:17" x14ac:dyDescent="0.35">
      <c r="A41" s="126"/>
      <c r="B41" s="120"/>
      <c r="C41" s="121"/>
      <c r="D41" s="124"/>
      <c r="E41" s="119"/>
      <c r="F41" s="123" t="str">
        <f t="shared" si="2"/>
        <v/>
      </c>
      <c r="G41" s="124"/>
      <c r="H41" s="124"/>
      <c r="I41" s="124"/>
      <c r="J41" s="124"/>
      <c r="K41" s="125">
        <f t="shared" si="0"/>
        <v>0</v>
      </c>
      <c r="L41" s="124"/>
      <c r="M41" s="125" t="str">
        <f t="shared" si="1"/>
        <v/>
      </c>
      <c r="N41" s="85" t="str">
        <f t="shared" si="3"/>
        <v/>
      </c>
    </row>
    <row r="42" spans="1:17" x14ac:dyDescent="0.35">
      <c r="A42" s="126"/>
      <c r="B42" s="120"/>
      <c r="C42" s="121"/>
      <c r="D42" s="124"/>
      <c r="E42" s="119"/>
      <c r="F42" s="123" t="str">
        <f t="shared" si="2"/>
        <v/>
      </c>
      <c r="G42" s="124"/>
      <c r="H42" s="124"/>
      <c r="I42" s="124"/>
      <c r="J42" s="124"/>
      <c r="K42" s="125">
        <f t="shared" si="0"/>
        <v>0</v>
      </c>
      <c r="L42" s="124"/>
      <c r="M42" s="125" t="str">
        <f t="shared" si="1"/>
        <v/>
      </c>
      <c r="N42" s="85" t="str">
        <f t="shared" si="3"/>
        <v/>
      </c>
      <c r="P42" s="70" t="s">
        <v>113</v>
      </c>
    </row>
    <row r="43" spans="1:17" x14ac:dyDescent="0.35">
      <c r="A43" s="126"/>
      <c r="B43" s="120"/>
      <c r="C43" s="121"/>
      <c r="D43" s="124"/>
      <c r="E43" s="119"/>
      <c r="F43" s="123" t="str">
        <f t="shared" si="2"/>
        <v/>
      </c>
      <c r="G43" s="124"/>
      <c r="H43" s="124"/>
      <c r="I43" s="124"/>
      <c r="J43" s="124"/>
      <c r="K43" s="125">
        <f t="shared" si="0"/>
        <v>0</v>
      </c>
      <c r="L43" s="124"/>
      <c r="M43" s="125" t="str">
        <f t="shared" si="1"/>
        <v/>
      </c>
      <c r="N43" s="85" t="str">
        <f t="shared" si="3"/>
        <v/>
      </c>
      <c r="P43" s="70" t="s">
        <v>114</v>
      </c>
    </row>
    <row r="44" spans="1:17" x14ac:dyDescent="0.35">
      <c r="A44" s="126"/>
      <c r="B44" s="120"/>
      <c r="C44" s="121"/>
      <c r="D44" s="124"/>
      <c r="E44" s="122"/>
      <c r="F44" s="123" t="str">
        <f t="shared" si="2"/>
        <v/>
      </c>
      <c r="G44" s="124"/>
      <c r="H44" s="124"/>
      <c r="I44" s="124"/>
      <c r="J44" s="124"/>
      <c r="K44" s="125">
        <f t="shared" si="0"/>
        <v>0</v>
      </c>
      <c r="L44" s="124"/>
      <c r="M44" s="125" t="str">
        <f t="shared" si="1"/>
        <v/>
      </c>
      <c r="N44" s="85" t="str">
        <f t="shared" si="3"/>
        <v/>
      </c>
      <c r="P44" s="70" t="s">
        <v>115</v>
      </c>
    </row>
    <row r="45" spans="1:17" x14ac:dyDescent="0.35">
      <c r="A45" s="126"/>
      <c r="B45" s="120"/>
      <c r="C45" s="121"/>
      <c r="D45" s="124"/>
      <c r="E45" s="122"/>
      <c r="F45" s="123" t="str">
        <f t="shared" si="2"/>
        <v/>
      </c>
      <c r="G45" s="124"/>
      <c r="H45" s="124"/>
      <c r="I45" s="124"/>
      <c r="J45" s="124"/>
      <c r="K45" s="125">
        <f t="shared" si="0"/>
        <v>0</v>
      </c>
      <c r="L45" s="124"/>
      <c r="M45" s="125" t="str">
        <f t="shared" si="1"/>
        <v/>
      </c>
      <c r="N45" s="85" t="str">
        <f t="shared" si="3"/>
        <v/>
      </c>
      <c r="P45" s="70" t="s">
        <v>116</v>
      </c>
    </row>
    <row r="46" spans="1:17" x14ac:dyDescent="0.35">
      <c r="A46" s="126"/>
      <c r="B46" s="120"/>
      <c r="C46" s="121"/>
      <c r="D46" s="124"/>
      <c r="E46" s="122"/>
      <c r="F46" s="123" t="str">
        <f t="shared" si="2"/>
        <v/>
      </c>
      <c r="G46" s="124"/>
      <c r="H46" s="124"/>
      <c r="I46" s="124"/>
      <c r="J46" s="124"/>
      <c r="K46" s="125">
        <f t="shared" si="0"/>
        <v>0</v>
      </c>
      <c r="L46" s="124"/>
      <c r="M46" s="125" t="str">
        <f t="shared" si="1"/>
        <v/>
      </c>
      <c r="N46" s="85" t="str">
        <f t="shared" si="3"/>
        <v/>
      </c>
    </row>
    <row r="47" spans="1:17" x14ac:dyDescent="0.35">
      <c r="A47" s="126"/>
      <c r="B47" s="120"/>
      <c r="C47" s="121"/>
      <c r="D47" s="124"/>
      <c r="E47" s="122"/>
      <c r="F47" s="123" t="str">
        <f t="shared" si="2"/>
        <v/>
      </c>
      <c r="G47" s="124"/>
      <c r="H47" s="124"/>
      <c r="I47" s="124"/>
      <c r="J47" s="124"/>
      <c r="K47" s="125">
        <f t="shared" si="0"/>
        <v>0</v>
      </c>
      <c r="L47" s="124"/>
      <c r="M47" s="125" t="str">
        <f t="shared" si="1"/>
        <v/>
      </c>
      <c r="N47" s="85" t="str">
        <f t="shared" si="3"/>
        <v/>
      </c>
    </row>
    <row r="48" spans="1:17" x14ac:dyDescent="0.35">
      <c r="A48" s="126"/>
      <c r="B48" s="120"/>
      <c r="C48" s="121"/>
      <c r="D48" s="124"/>
      <c r="E48" s="122"/>
      <c r="F48" s="123" t="str">
        <f t="shared" si="2"/>
        <v/>
      </c>
      <c r="G48" s="124"/>
      <c r="H48" s="124"/>
      <c r="I48" s="124"/>
      <c r="J48" s="124"/>
      <c r="K48" s="125">
        <f t="shared" si="0"/>
        <v>0</v>
      </c>
      <c r="L48" s="124"/>
      <c r="M48" s="125" t="str">
        <f t="shared" si="1"/>
        <v/>
      </c>
      <c r="N48" s="85" t="str">
        <f t="shared" si="3"/>
        <v/>
      </c>
    </row>
    <row r="49" spans="1:17" x14ac:dyDescent="0.35">
      <c r="A49" s="126"/>
      <c r="B49" s="120"/>
      <c r="C49" s="121"/>
      <c r="D49" s="124"/>
      <c r="E49" s="122"/>
      <c r="F49" s="123" t="str">
        <f t="shared" si="2"/>
        <v/>
      </c>
      <c r="G49" s="124"/>
      <c r="H49" s="124"/>
      <c r="I49" s="124"/>
      <c r="J49" s="124"/>
      <c r="K49" s="125">
        <f t="shared" si="0"/>
        <v>0</v>
      </c>
      <c r="L49" s="124"/>
      <c r="M49" s="125" t="str">
        <f t="shared" si="1"/>
        <v/>
      </c>
      <c r="N49" s="85" t="str">
        <f t="shared" si="3"/>
        <v/>
      </c>
    </row>
    <row r="50" spans="1:17" x14ac:dyDescent="0.35">
      <c r="A50" s="126"/>
      <c r="B50" s="120"/>
      <c r="C50" s="121"/>
      <c r="D50" s="124"/>
      <c r="E50" s="122"/>
      <c r="F50" s="123" t="str">
        <f t="shared" si="2"/>
        <v/>
      </c>
      <c r="G50" s="124"/>
      <c r="H50" s="124"/>
      <c r="I50" s="124"/>
      <c r="J50" s="124"/>
      <c r="K50" s="125">
        <f t="shared" si="0"/>
        <v>0</v>
      </c>
      <c r="L50" s="124"/>
      <c r="M50" s="125" t="str">
        <f t="shared" si="1"/>
        <v/>
      </c>
      <c r="N50" s="85" t="str">
        <f t="shared" si="3"/>
        <v/>
      </c>
      <c r="Q50" s="62">
        <v>2010</v>
      </c>
    </row>
    <row r="51" spans="1:17" x14ac:dyDescent="0.35">
      <c r="A51" s="126"/>
      <c r="B51" s="120"/>
      <c r="C51" s="121"/>
      <c r="D51" s="124"/>
      <c r="E51" s="122"/>
      <c r="F51" s="123" t="str">
        <f t="shared" si="2"/>
        <v/>
      </c>
      <c r="G51" s="124"/>
      <c r="H51" s="124"/>
      <c r="I51" s="124"/>
      <c r="J51" s="124"/>
      <c r="K51" s="125">
        <f t="shared" si="0"/>
        <v>0</v>
      </c>
      <c r="L51" s="124"/>
      <c r="M51" s="125" t="str">
        <f t="shared" si="1"/>
        <v/>
      </c>
      <c r="N51" s="85" t="str">
        <f t="shared" si="3"/>
        <v/>
      </c>
      <c r="Q51" s="62">
        <v>2011</v>
      </c>
    </row>
    <row r="52" spans="1:17" x14ac:dyDescent="0.35">
      <c r="A52" s="126"/>
      <c r="B52" s="120"/>
      <c r="C52" s="121"/>
      <c r="D52" s="124"/>
      <c r="E52" s="122"/>
      <c r="F52" s="123" t="str">
        <f t="shared" si="2"/>
        <v/>
      </c>
      <c r="G52" s="124"/>
      <c r="H52" s="124"/>
      <c r="I52" s="124"/>
      <c r="J52" s="124"/>
      <c r="K52" s="125">
        <f t="shared" si="0"/>
        <v>0</v>
      </c>
      <c r="L52" s="124"/>
      <c r="M52" s="125" t="str">
        <f t="shared" si="1"/>
        <v/>
      </c>
      <c r="N52" s="85" t="str">
        <f t="shared" si="3"/>
        <v/>
      </c>
      <c r="Q52" s="62">
        <v>2012</v>
      </c>
    </row>
    <row r="53" spans="1:17" x14ac:dyDescent="0.35">
      <c r="A53" s="126"/>
      <c r="B53" s="120"/>
      <c r="C53" s="121"/>
      <c r="D53" s="124"/>
      <c r="E53" s="122"/>
      <c r="F53" s="123" t="str">
        <f t="shared" si="2"/>
        <v/>
      </c>
      <c r="G53" s="124"/>
      <c r="H53" s="124"/>
      <c r="I53" s="124"/>
      <c r="J53" s="124"/>
      <c r="K53" s="125">
        <f t="shared" si="0"/>
        <v>0</v>
      </c>
      <c r="L53" s="124"/>
      <c r="M53" s="125" t="str">
        <f t="shared" si="1"/>
        <v/>
      </c>
      <c r="N53" s="85" t="str">
        <f t="shared" si="3"/>
        <v/>
      </c>
      <c r="Q53" s="62">
        <v>2013</v>
      </c>
    </row>
    <row r="54" spans="1:17" x14ac:dyDescent="0.35">
      <c r="A54" s="126"/>
      <c r="B54" s="120"/>
      <c r="C54" s="121"/>
      <c r="D54" s="124"/>
      <c r="E54" s="122"/>
      <c r="F54" s="123" t="str">
        <f t="shared" si="2"/>
        <v/>
      </c>
      <c r="G54" s="124"/>
      <c r="H54" s="124"/>
      <c r="I54" s="124"/>
      <c r="J54" s="124"/>
      <c r="K54" s="125">
        <f t="shared" si="0"/>
        <v>0</v>
      </c>
      <c r="L54" s="124"/>
      <c r="M54" s="125" t="str">
        <f t="shared" si="1"/>
        <v/>
      </c>
      <c r="N54" s="85" t="str">
        <f t="shared" si="3"/>
        <v/>
      </c>
      <c r="Q54" s="62">
        <v>2014</v>
      </c>
    </row>
    <row r="55" spans="1:17" x14ac:dyDescent="0.35">
      <c r="A55" s="126"/>
      <c r="B55" s="120"/>
      <c r="C55" s="121"/>
      <c r="D55" s="124"/>
      <c r="E55" s="122"/>
      <c r="F55" s="123" t="str">
        <f t="shared" si="2"/>
        <v/>
      </c>
      <c r="G55" s="124"/>
      <c r="H55" s="124"/>
      <c r="I55" s="124"/>
      <c r="J55" s="124"/>
      <c r="K55" s="125">
        <f t="shared" si="0"/>
        <v>0</v>
      </c>
      <c r="L55" s="124"/>
      <c r="M55" s="125" t="str">
        <f t="shared" si="1"/>
        <v/>
      </c>
      <c r="N55" s="85" t="str">
        <f t="shared" si="3"/>
        <v/>
      </c>
      <c r="Q55" s="62">
        <v>2015</v>
      </c>
    </row>
    <row r="56" spans="1:17" x14ac:dyDescent="0.35">
      <c r="A56" s="126"/>
      <c r="B56" s="120"/>
      <c r="C56" s="121"/>
      <c r="D56" s="124"/>
      <c r="E56" s="122"/>
      <c r="F56" s="123" t="str">
        <f t="shared" si="2"/>
        <v/>
      </c>
      <c r="G56" s="124"/>
      <c r="H56" s="124"/>
      <c r="I56" s="124"/>
      <c r="J56" s="124"/>
      <c r="K56" s="125">
        <f t="shared" si="0"/>
        <v>0</v>
      </c>
      <c r="L56" s="124"/>
      <c r="M56" s="125" t="str">
        <f t="shared" si="1"/>
        <v/>
      </c>
      <c r="N56" s="85" t="str">
        <f t="shared" si="3"/>
        <v/>
      </c>
      <c r="Q56" s="62">
        <v>2016</v>
      </c>
    </row>
    <row r="57" spans="1:17" x14ac:dyDescent="0.35">
      <c r="A57" s="126"/>
      <c r="B57" s="120"/>
      <c r="C57" s="121"/>
      <c r="D57" s="124"/>
      <c r="E57" s="122"/>
      <c r="F57" s="123" t="str">
        <f t="shared" si="2"/>
        <v/>
      </c>
      <c r="G57" s="124"/>
      <c r="H57" s="124"/>
      <c r="I57" s="124"/>
      <c r="J57" s="124"/>
      <c r="K57" s="125">
        <f t="shared" si="0"/>
        <v>0</v>
      </c>
      <c r="L57" s="124"/>
      <c r="M57" s="125" t="str">
        <f t="shared" si="1"/>
        <v/>
      </c>
      <c r="N57" s="85" t="str">
        <f t="shared" si="3"/>
        <v/>
      </c>
      <c r="Q57" s="62">
        <v>2017</v>
      </c>
    </row>
    <row r="58" spans="1:17" x14ac:dyDescent="0.35">
      <c r="A58" s="126"/>
      <c r="B58" s="120"/>
      <c r="C58" s="121"/>
      <c r="D58" s="124"/>
      <c r="E58" s="122"/>
      <c r="F58" s="123" t="str">
        <f t="shared" si="2"/>
        <v/>
      </c>
      <c r="G58" s="124"/>
      <c r="H58" s="124"/>
      <c r="I58" s="124"/>
      <c r="J58" s="124"/>
      <c r="K58" s="125">
        <f t="shared" si="0"/>
        <v>0</v>
      </c>
      <c r="L58" s="124"/>
      <c r="M58" s="125" t="str">
        <f t="shared" si="1"/>
        <v/>
      </c>
      <c r="N58" s="85" t="str">
        <f t="shared" si="3"/>
        <v/>
      </c>
      <c r="Q58" s="62">
        <v>2018</v>
      </c>
    </row>
    <row r="59" spans="1:17" x14ac:dyDescent="0.35">
      <c r="A59" s="126"/>
      <c r="B59" s="120"/>
      <c r="C59" s="121"/>
      <c r="D59" s="124"/>
      <c r="E59" s="122"/>
      <c r="F59" s="123" t="str">
        <f t="shared" si="2"/>
        <v/>
      </c>
      <c r="G59" s="124"/>
      <c r="H59" s="124"/>
      <c r="I59" s="124"/>
      <c r="J59" s="124"/>
      <c r="K59" s="125">
        <f t="shared" si="0"/>
        <v>0</v>
      </c>
      <c r="L59" s="124"/>
      <c r="M59" s="125" t="str">
        <f t="shared" si="1"/>
        <v/>
      </c>
      <c r="N59" s="85" t="str">
        <f t="shared" si="3"/>
        <v/>
      </c>
      <c r="Q59" s="62">
        <v>2019</v>
      </c>
    </row>
    <row r="60" spans="1:17" x14ac:dyDescent="0.35">
      <c r="A60" s="126"/>
      <c r="B60" s="120"/>
      <c r="C60" s="121"/>
      <c r="D60" s="124"/>
      <c r="E60" s="122"/>
      <c r="F60" s="123" t="str">
        <f t="shared" si="2"/>
        <v/>
      </c>
      <c r="G60" s="124"/>
      <c r="H60" s="124"/>
      <c r="I60" s="124"/>
      <c r="J60" s="124"/>
      <c r="K60" s="125">
        <f t="shared" si="0"/>
        <v>0</v>
      </c>
      <c r="L60" s="124"/>
      <c r="M60" s="125" t="str">
        <f t="shared" si="1"/>
        <v/>
      </c>
      <c r="N60" s="85" t="str">
        <f t="shared" si="3"/>
        <v/>
      </c>
      <c r="Q60" s="62">
        <v>2020</v>
      </c>
    </row>
    <row r="61" spans="1:17" x14ac:dyDescent="0.35">
      <c r="A61" s="126"/>
      <c r="B61" s="120"/>
      <c r="C61" s="121"/>
      <c r="D61" s="124"/>
      <c r="E61" s="122"/>
      <c r="F61" s="123" t="str">
        <f t="shared" si="2"/>
        <v/>
      </c>
      <c r="G61" s="124"/>
      <c r="H61" s="124"/>
      <c r="I61" s="124"/>
      <c r="J61" s="124"/>
      <c r="K61" s="125">
        <f t="shared" si="0"/>
        <v>0</v>
      </c>
      <c r="L61" s="124"/>
      <c r="M61" s="125" t="str">
        <f t="shared" si="1"/>
        <v/>
      </c>
      <c r="N61" s="85" t="str">
        <f t="shared" si="3"/>
        <v/>
      </c>
    </row>
    <row r="62" spans="1:17" x14ac:dyDescent="0.35">
      <c r="A62" s="126"/>
      <c r="B62" s="120"/>
      <c r="C62" s="121"/>
      <c r="D62" s="124"/>
      <c r="E62" s="122"/>
      <c r="F62" s="123" t="str">
        <f t="shared" si="2"/>
        <v/>
      </c>
      <c r="G62" s="124"/>
      <c r="H62" s="124"/>
      <c r="I62" s="124"/>
      <c r="J62" s="124"/>
      <c r="K62" s="125">
        <f t="shared" si="0"/>
        <v>0</v>
      </c>
      <c r="L62" s="124"/>
      <c r="M62" s="125" t="str">
        <f t="shared" si="1"/>
        <v/>
      </c>
      <c r="N62" s="85" t="str">
        <f t="shared" si="3"/>
        <v/>
      </c>
    </row>
    <row r="63" spans="1:17" x14ac:dyDescent="0.35">
      <c r="A63" s="126"/>
      <c r="B63" s="120"/>
      <c r="C63" s="121"/>
      <c r="D63" s="124"/>
      <c r="E63" s="122"/>
      <c r="F63" s="123" t="str">
        <f t="shared" si="2"/>
        <v/>
      </c>
      <c r="G63" s="124"/>
      <c r="H63" s="124"/>
      <c r="I63" s="124"/>
      <c r="J63" s="124"/>
      <c r="K63" s="125">
        <f t="shared" si="0"/>
        <v>0</v>
      </c>
      <c r="L63" s="124"/>
      <c r="M63" s="125" t="str">
        <f t="shared" si="1"/>
        <v/>
      </c>
      <c r="N63" s="85" t="str">
        <f t="shared" si="3"/>
        <v/>
      </c>
    </row>
    <row r="64" spans="1:17" x14ac:dyDescent="0.35">
      <c r="A64" s="126"/>
      <c r="B64" s="120"/>
      <c r="C64" s="121"/>
      <c r="D64" s="124"/>
      <c r="E64" s="122"/>
      <c r="F64" s="123" t="str">
        <f t="shared" si="2"/>
        <v/>
      </c>
      <c r="G64" s="124"/>
      <c r="H64" s="124"/>
      <c r="I64" s="124"/>
      <c r="J64" s="124"/>
      <c r="K64" s="125">
        <f t="shared" si="0"/>
        <v>0</v>
      </c>
      <c r="L64" s="124"/>
      <c r="M64" s="125" t="str">
        <f t="shared" si="1"/>
        <v/>
      </c>
      <c r="N64" s="85" t="str">
        <f t="shared" si="3"/>
        <v/>
      </c>
    </row>
    <row r="65" spans="1:14" x14ac:dyDescent="0.35">
      <c r="A65" s="126"/>
      <c r="B65" s="120"/>
      <c r="C65" s="121"/>
      <c r="D65" s="124"/>
      <c r="E65" s="122"/>
      <c r="F65" s="123" t="str">
        <f t="shared" si="2"/>
        <v/>
      </c>
      <c r="G65" s="124"/>
      <c r="H65" s="124"/>
      <c r="I65" s="124"/>
      <c r="J65" s="124"/>
      <c r="K65" s="125">
        <f t="shared" si="0"/>
        <v>0</v>
      </c>
      <c r="L65" s="124"/>
      <c r="M65" s="125" t="str">
        <f t="shared" si="1"/>
        <v/>
      </c>
      <c r="N65" s="85" t="str">
        <f t="shared" si="3"/>
        <v/>
      </c>
    </row>
    <row r="66" spans="1:14" x14ac:dyDescent="0.35">
      <c r="A66" s="126"/>
      <c r="B66" s="120"/>
      <c r="C66" s="121"/>
      <c r="D66" s="124"/>
      <c r="E66" s="122"/>
      <c r="F66" s="123" t="str">
        <f t="shared" si="2"/>
        <v/>
      </c>
      <c r="G66" s="124"/>
      <c r="H66" s="124"/>
      <c r="I66" s="124"/>
      <c r="J66" s="124"/>
      <c r="K66" s="125">
        <f t="shared" si="0"/>
        <v>0</v>
      </c>
      <c r="L66" s="124"/>
      <c r="M66" s="125" t="str">
        <f t="shared" si="1"/>
        <v/>
      </c>
      <c r="N66" s="85" t="str">
        <f t="shared" si="3"/>
        <v/>
      </c>
    </row>
    <row r="67" spans="1:14" x14ac:dyDescent="0.35">
      <c r="A67" s="126"/>
      <c r="B67" s="120"/>
      <c r="C67" s="121"/>
      <c r="D67" s="124"/>
      <c r="E67" s="122"/>
      <c r="F67" s="123" t="str">
        <f t="shared" si="2"/>
        <v/>
      </c>
      <c r="G67" s="124"/>
      <c r="H67" s="124"/>
      <c r="I67" s="124"/>
      <c r="J67" s="124"/>
      <c r="K67" s="125">
        <f t="shared" si="0"/>
        <v>0</v>
      </c>
      <c r="L67" s="124"/>
      <c r="M67" s="125" t="str">
        <f t="shared" si="1"/>
        <v/>
      </c>
      <c r="N67" s="85" t="str">
        <f t="shared" si="3"/>
        <v/>
      </c>
    </row>
    <row r="68" spans="1:14" x14ac:dyDescent="0.35">
      <c r="A68" s="126"/>
      <c r="B68" s="120"/>
      <c r="C68" s="121"/>
      <c r="D68" s="124"/>
      <c r="E68" s="122"/>
      <c r="F68" s="123" t="str">
        <f t="shared" si="2"/>
        <v/>
      </c>
      <c r="G68" s="124"/>
      <c r="H68" s="124"/>
      <c r="I68" s="124"/>
      <c r="J68" s="124"/>
      <c r="K68" s="125">
        <f t="shared" si="0"/>
        <v>0</v>
      </c>
      <c r="L68" s="124"/>
      <c r="M68" s="125" t="str">
        <f t="shared" si="1"/>
        <v/>
      </c>
      <c r="N68" s="85" t="str">
        <f t="shared" si="3"/>
        <v/>
      </c>
    </row>
    <row r="69" spans="1:14" x14ac:dyDescent="0.35">
      <c r="A69" s="126"/>
      <c r="B69" s="120"/>
      <c r="C69" s="121"/>
      <c r="D69" s="124"/>
      <c r="E69" s="122"/>
      <c r="F69" s="123" t="str">
        <f t="shared" si="2"/>
        <v/>
      </c>
      <c r="G69" s="124"/>
      <c r="H69" s="124"/>
      <c r="I69" s="124"/>
      <c r="J69" s="124"/>
      <c r="K69" s="125">
        <f t="shared" si="0"/>
        <v>0</v>
      </c>
      <c r="L69" s="124"/>
      <c r="M69" s="125" t="str">
        <f t="shared" si="1"/>
        <v/>
      </c>
      <c r="N69" s="85" t="str">
        <f t="shared" si="3"/>
        <v/>
      </c>
    </row>
    <row r="70" spans="1:14" ht="20.25" customHeight="1" x14ac:dyDescent="0.35">
      <c r="A70" s="75" t="s">
        <v>101</v>
      </c>
      <c r="B70" s="78"/>
      <c r="C70" s="78"/>
      <c r="D70" s="51"/>
      <c r="E70" s="79"/>
      <c r="F70" s="78"/>
      <c r="G70" s="51"/>
      <c r="H70" s="51"/>
      <c r="I70" s="51"/>
      <c r="J70" s="51"/>
      <c r="K70" s="51"/>
      <c r="L70" s="80">
        <f>COUNTIF(L21:L69,"ja")</f>
        <v>0</v>
      </c>
      <c r="M70" s="17"/>
      <c r="N70" s="17"/>
    </row>
    <row r="72" spans="1:14" ht="24" customHeight="1" x14ac:dyDescent="0.4">
      <c r="A72" s="118"/>
      <c r="B72" s="263"/>
      <c r="C72" s="263"/>
      <c r="D72" s="263"/>
      <c r="E72" s="82"/>
      <c r="F72" s="82"/>
      <c r="G72" s="116"/>
      <c r="H72" s="264"/>
      <c r="I72" s="264"/>
      <c r="J72" s="264"/>
      <c r="K72" s="264"/>
      <c r="L72" s="264"/>
      <c r="M72" s="69"/>
    </row>
  </sheetData>
  <sheetProtection password="EE9D" sheet="1" objects="1" selectLockedCells="1" autoFilter="0"/>
  <autoFilter ref="F20:L20" xr:uid="{00000000-0009-0000-0000-000003000000}"/>
  <mergeCells count="24">
    <mergeCell ref="F4:M4"/>
    <mergeCell ref="F5:M5"/>
    <mergeCell ref="B18:B19"/>
    <mergeCell ref="B72:D72"/>
    <mergeCell ref="B14:E14"/>
    <mergeCell ref="E18:E19"/>
    <mergeCell ref="B16:E16"/>
    <mergeCell ref="D18:D19"/>
    <mergeCell ref="C18:C19"/>
    <mergeCell ref="H72:L72"/>
    <mergeCell ref="G18:G19"/>
    <mergeCell ref="F18:F19"/>
    <mergeCell ref="I14:L14"/>
    <mergeCell ref="L18:L19"/>
    <mergeCell ref="H18:K18"/>
    <mergeCell ref="K16:L16"/>
    <mergeCell ref="I15:L15"/>
    <mergeCell ref="I7:J7"/>
    <mergeCell ref="B15:E15"/>
    <mergeCell ref="G16:I16"/>
    <mergeCell ref="F14:H14"/>
    <mergeCell ref="B9:E9"/>
    <mergeCell ref="F9:H9"/>
    <mergeCell ref="I9:L9"/>
  </mergeCells>
  <phoneticPr fontId="1" type="noConversion"/>
  <conditionalFormatting sqref="F20">
    <cfRule type="expression" dxfId="26" priority="4" stopIfTrue="1">
      <formula>ERROR.TYPE(F21)=7</formula>
    </cfRule>
  </conditionalFormatting>
  <conditionalFormatting sqref="L70">
    <cfRule type="cellIs" dxfId="25" priority="5" stopIfTrue="1" operator="equal">
      <formula>"ja"</formula>
    </cfRule>
    <cfRule type="cellIs" dxfId="24" priority="6" stopIfTrue="1" operator="equal">
      <formula>"nein"</formula>
    </cfRule>
  </conditionalFormatting>
  <conditionalFormatting sqref="F4:F5">
    <cfRule type="expression" dxfId="23" priority="7" stopIfTrue="1">
      <formula>$N$19&lt;&gt;$O$19</formula>
    </cfRule>
  </conditionalFormatting>
  <conditionalFormatting sqref="L22:L69">
    <cfRule type="cellIs" dxfId="22" priority="8" stopIfTrue="1" operator="equal">
      <formula>"ja"</formula>
    </cfRule>
    <cfRule type="cellIs" dxfId="21" priority="9" stopIfTrue="1" operator="equal">
      <formula>"nein"</formula>
    </cfRule>
  </conditionalFormatting>
  <conditionalFormatting sqref="F21:F69">
    <cfRule type="expression" dxfId="20" priority="10" stopIfTrue="1">
      <formula>ERROR.TYPE(F21)=7</formula>
    </cfRule>
  </conditionalFormatting>
  <conditionalFormatting sqref="E1:E2">
    <cfRule type="expression" dxfId="19" priority="11" stopIfTrue="1">
      <formula>$F$1&gt;0</formula>
    </cfRule>
  </conditionalFormatting>
  <conditionalFormatting sqref="L21">
    <cfRule type="cellIs" dxfId="18" priority="2" stopIfTrue="1" operator="equal">
      <formula>"ja"</formula>
    </cfRule>
    <cfRule type="cellIs" dxfId="17" priority="3" stopIfTrue="1" operator="equal">
      <formula>"nein"</formula>
    </cfRule>
  </conditionalFormatting>
  <conditionalFormatting sqref="A21:E21 G21:K21">
    <cfRule type="cellIs" dxfId="16" priority="22" stopIfTrue="1" operator="equal">
      <formula>0</formula>
    </cfRule>
  </conditionalFormatting>
  <conditionalFormatting sqref="L21">
    <cfRule type="cellIs" dxfId="15" priority="23" stopIfTrue="1" operator="equal">
      <formula>"ja"</formula>
    </cfRule>
    <cfRule type="cellIs" dxfId="14" priority="24" stopIfTrue="1" operator="equal">
      <formula>"nein"</formula>
    </cfRule>
    <cfRule type="cellIs" dxfId="13" priority="25" stopIfTrue="1" operator="equal">
      <formula>0</formula>
    </cfRule>
  </conditionalFormatting>
  <dataValidations count="12">
    <dataValidation type="list" allowBlank="1" showInputMessage="1" showErrorMessage="1" sqref="G70" xr:uid="{00000000-0002-0000-0300-000000000000}">
      <formula1>"G10Kids,G10A,G10B,G10C,G10D,G10E,G50A,G50C,G50D,G300D,G300E,P10Kids,P10A,P10B,P10C,P10D,P10E,P25D,P25E,P50"</formula1>
    </dataValidation>
    <dataValidation type="list" allowBlank="1" showInputMessage="1" showErrorMessage="1" sqref="L21:L69" xr:uid="{00000000-0002-0000-0300-000001000000}">
      <formula1>"ja,nein"</formula1>
    </dataValidation>
    <dataValidation type="list" allowBlank="1" showInputMessage="1" showErrorMessage="1" sqref="C70" xr:uid="{00000000-0002-0000-0300-000002000000}">
      <formula1>"w,m"</formula1>
    </dataValidation>
    <dataValidation type="list" allowBlank="1" showInputMessage="1" showErrorMessage="1" sqref="K7" xr:uid="{00000000-0002-0000-0300-000003000000}">
      <formula1>"10m,50m"</formula1>
    </dataValidation>
    <dataValidation type="textLength" operator="equal" allowBlank="1" showInputMessage="1" showErrorMessage="1" errorTitle="Falsche Eingabe" error="Bitte Jahrgang im Format   JJJJ_x000a__x000a_Eingeben" promptTitle="Falsche Eingabe" sqref="B21:B69" xr:uid="{00000000-0002-0000-0300-000004000000}">
      <formula1>4</formula1>
    </dataValidation>
    <dataValidation type="list" allowBlank="1" showInputMessage="1" showErrorMessage="1" sqref="C21:C69" xr:uid="{00000000-0002-0000-0300-000005000000}">
      <formula1>"f,m"</formula1>
    </dataValidation>
    <dataValidation type="list" allowBlank="1" showInputMessage="1" showErrorMessage="1" promptTitle="Region" sqref="I11" xr:uid="{00000000-0002-0000-0300-000006000000}">
      <formula1>$P$42:$P$45</formula1>
    </dataValidation>
    <dataValidation allowBlank="1" showInputMessage="1" showErrorMessage="1" promptTitle="Regionen" sqref="S29:S32" xr:uid="{00000000-0002-0000-0300-000007000000}"/>
    <dataValidation allowBlank="1" showInputMessage="1" showErrorMessage="1" promptTitle="Region" sqref="V4:V7" xr:uid="{00000000-0002-0000-0300-000008000000}"/>
    <dataValidation allowBlank="1" showInputMessage="1" showErrorMessage="1" promptTitle="Finaljahr" sqref="W4:W15" xr:uid="{00000000-0002-0000-0300-000009000000}"/>
    <dataValidation type="list" allowBlank="1" showInputMessage="1" showErrorMessage="1" promptTitle="Wettkampf-Final" sqref="L11" xr:uid="{00000000-0002-0000-0300-00000A000000}">
      <formula1>$Q$53:$Q$60</formula1>
    </dataValidation>
    <dataValidation type="list" allowBlank="1" showInputMessage="1" showErrorMessage="1" sqref="G21:G69" xr:uid="{00000000-0002-0000-0300-00000B000000}">
      <formula1>"G10K,G10A,G10B,G10C,G10D,G50A,G50C,G50D"</formula1>
    </dataValidation>
  </dataValidations>
  <printOptions horizontalCentered="1"/>
  <pageMargins left="0.19685039370078741" right="0.19685039370078741" top="0.28999999999999998" bottom="0.59055118110236227" header="0.51181102362204722" footer="0.31496062992125984"/>
  <pageSetup paperSize="9" scale="95" orientation="landscape" r:id="rId1"/>
  <headerFooter alignWithMargins="0">
    <oddFooter>&amp;L&amp;8&amp;F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tabColor indexed="57"/>
  </sheetPr>
  <dimension ref="A1:X72"/>
  <sheetViews>
    <sheetView showGridLines="0" showRowColHeaders="0" showZeros="0" tabSelected="1" zoomScale="90" workbookViewId="0">
      <pane ySplit="20" topLeftCell="A21" activePane="bottomLeft" state="frozen"/>
      <selection activeCell="G21" sqref="G21:G69"/>
      <selection pane="bottomLeft" activeCell="K7" sqref="K7"/>
    </sheetView>
  </sheetViews>
  <sheetFormatPr baseColWidth="10" defaultColWidth="11.3984375" defaultRowHeight="12.75" x14ac:dyDescent="0.35"/>
  <cols>
    <col min="1" max="1" width="27" style="62" customWidth="1"/>
    <col min="2" max="3" width="6.59765625" style="62" customWidth="1"/>
    <col min="4" max="4" width="6.86328125" style="64" customWidth="1"/>
    <col min="5" max="5" width="21.3984375" style="62" customWidth="1"/>
    <col min="6" max="6" width="11.1328125" style="62" customWidth="1"/>
    <col min="7" max="7" width="7.3984375" style="62" customWidth="1"/>
    <col min="8" max="11" width="9.86328125" style="64" customWidth="1"/>
    <col min="12" max="12" width="14" style="64" customWidth="1"/>
    <col min="13" max="13" width="7.1328125" style="62" customWidth="1"/>
    <col min="14" max="14" width="7" style="62" hidden="1" customWidth="1"/>
    <col min="15" max="16" width="0" style="62" hidden="1" customWidth="1"/>
    <col min="17" max="17" width="5.59765625" style="62" hidden="1" customWidth="1"/>
    <col min="18" max="256" width="9.1328125" style="62" customWidth="1"/>
    <col min="257" max="16384" width="11.3984375" style="62"/>
  </cols>
  <sheetData>
    <row r="1" spans="1:23" ht="12.75" customHeight="1" x14ac:dyDescent="0.55000000000000004">
      <c r="E1" s="105" t="str">
        <f>IF(F1&gt;0,"Falsches Alter","")</f>
        <v/>
      </c>
      <c r="F1" s="63">
        <f>COUNTIF(F21:F69,"#NV")</f>
        <v>0</v>
      </c>
      <c r="G1" s="63"/>
      <c r="N1" s="85">
        <f>+L11</f>
        <v>2020</v>
      </c>
      <c r="O1" s="85"/>
      <c r="P1" s="85"/>
    </row>
    <row r="2" spans="1:23" ht="12.75" customHeight="1" x14ac:dyDescent="0.55000000000000004">
      <c r="E2" s="105"/>
      <c r="L2" s="142" t="s">
        <v>119</v>
      </c>
    </row>
    <row r="4" spans="1:23" ht="17.25" customHeight="1" x14ac:dyDescent="0.35">
      <c r="F4" s="262" t="str">
        <f>IF(N19=O19,"","Bitte alle Finalteilnehmer mit ja oder nein eintragen")</f>
        <v/>
      </c>
      <c r="G4" s="262"/>
      <c r="H4" s="262"/>
      <c r="I4" s="262"/>
      <c r="J4" s="262"/>
      <c r="K4" s="262"/>
      <c r="L4" s="262"/>
      <c r="M4" s="262"/>
    </row>
    <row r="5" spans="1:23" ht="12.75" customHeight="1" x14ac:dyDescent="0.35">
      <c r="F5" s="262" t="str">
        <f>IF(N19=O19,"","Les participants à la finale, obligatoirement repondre avec oui ou non")</f>
        <v/>
      </c>
      <c r="G5" s="262"/>
      <c r="H5" s="262"/>
      <c r="I5" s="262"/>
      <c r="J5" s="262"/>
      <c r="K5" s="262"/>
      <c r="L5" s="262"/>
      <c r="M5" s="262"/>
    </row>
    <row r="7" spans="1:23" ht="22.5" x14ac:dyDescent="0.6">
      <c r="A7" s="84" t="s">
        <v>136</v>
      </c>
      <c r="B7" s="84"/>
      <c r="C7" s="84"/>
      <c r="D7" s="109"/>
      <c r="F7" s="84"/>
      <c r="G7" s="84"/>
      <c r="H7" s="62"/>
      <c r="I7" s="251" t="s">
        <v>64</v>
      </c>
      <c r="J7" s="251"/>
      <c r="K7" s="131" t="s">
        <v>163</v>
      </c>
      <c r="L7" s="117"/>
    </row>
    <row r="8" spans="1:23" ht="12.75" customHeight="1" x14ac:dyDescent="0.35"/>
    <row r="9" spans="1:23" ht="19.5" customHeight="1" x14ac:dyDescent="0.35">
      <c r="A9" s="143" t="s">
        <v>0</v>
      </c>
      <c r="B9" s="252"/>
      <c r="C9" s="253"/>
      <c r="D9" s="253"/>
      <c r="E9" s="254"/>
      <c r="F9" s="261" t="s">
        <v>7</v>
      </c>
      <c r="G9" s="261"/>
      <c r="H9" s="261"/>
      <c r="I9" s="252"/>
      <c r="J9" s="253"/>
      <c r="K9" s="253"/>
      <c r="L9" s="254"/>
    </row>
    <row r="10" spans="1:23" x14ac:dyDescent="0.35">
      <c r="D10" s="110"/>
      <c r="E10" s="68"/>
      <c r="W10" s="73"/>
    </row>
    <row r="11" spans="1:23" ht="17.649999999999999" x14ac:dyDescent="0.5">
      <c r="A11" s="144" t="s">
        <v>137</v>
      </c>
      <c r="D11" s="17"/>
      <c r="E11" s="141"/>
      <c r="F11" s="144" t="s">
        <v>112</v>
      </c>
      <c r="I11" s="130" t="s">
        <v>116</v>
      </c>
      <c r="J11" s="72"/>
      <c r="K11" s="145" t="s">
        <v>118</v>
      </c>
      <c r="L11" s="130">
        <v>2020</v>
      </c>
    </row>
    <row r="12" spans="1:23" ht="8.25" customHeight="1" x14ac:dyDescent="0.35"/>
    <row r="13" spans="1:23" ht="12.75" customHeight="1" x14ac:dyDescent="0.35">
      <c r="A13" s="70"/>
      <c r="B13" s="70"/>
      <c r="C13" s="70"/>
      <c r="D13" s="111"/>
      <c r="E13" s="71"/>
      <c r="F13" s="70"/>
      <c r="G13" s="70"/>
      <c r="H13" s="72"/>
      <c r="I13" s="72"/>
      <c r="J13" s="72"/>
      <c r="K13" s="72"/>
      <c r="L13" s="72"/>
    </row>
    <row r="14" spans="1:23" ht="19.5" customHeight="1" x14ac:dyDescent="0.35">
      <c r="A14" s="73" t="s">
        <v>2</v>
      </c>
      <c r="B14" s="252"/>
      <c r="C14" s="253"/>
      <c r="D14" s="253"/>
      <c r="E14" s="254"/>
      <c r="F14" s="206" t="s">
        <v>3</v>
      </c>
      <c r="G14" s="206"/>
      <c r="H14" s="206"/>
      <c r="I14" s="265"/>
      <c r="J14" s="249"/>
      <c r="K14" s="249"/>
      <c r="L14" s="250"/>
    </row>
    <row r="15" spans="1:23" ht="19.5" customHeight="1" x14ac:dyDescent="0.35">
      <c r="A15" s="73" t="s">
        <v>100</v>
      </c>
      <c r="B15" s="252"/>
      <c r="C15" s="253"/>
      <c r="D15" s="253"/>
      <c r="E15" s="254"/>
      <c r="F15" s="73" t="s">
        <v>117</v>
      </c>
      <c r="G15" s="115"/>
      <c r="H15" s="129"/>
      <c r="I15" s="248"/>
      <c r="J15" s="249"/>
      <c r="K15" s="249"/>
      <c r="L15" s="250"/>
    </row>
    <row r="16" spans="1:23" ht="19.5" customHeight="1" x14ac:dyDescent="0.35">
      <c r="A16" s="75" t="s">
        <v>4</v>
      </c>
      <c r="B16" s="252"/>
      <c r="C16" s="253"/>
      <c r="D16" s="253"/>
      <c r="E16" s="254"/>
      <c r="F16" s="75" t="s">
        <v>5</v>
      </c>
      <c r="G16" s="270"/>
      <c r="H16" s="271"/>
      <c r="I16" s="272"/>
      <c r="J16" s="76" t="s">
        <v>6</v>
      </c>
      <c r="K16" s="268"/>
      <c r="L16" s="269"/>
    </row>
    <row r="18" spans="1:24" ht="12.75" customHeight="1" x14ac:dyDescent="0.35">
      <c r="A18" s="106" t="s">
        <v>97</v>
      </c>
      <c r="B18" s="195" t="s">
        <v>8</v>
      </c>
      <c r="C18" s="200" t="s">
        <v>107</v>
      </c>
      <c r="D18" s="218" t="s">
        <v>76</v>
      </c>
      <c r="E18" s="216" t="s">
        <v>9</v>
      </c>
      <c r="F18" s="213" t="s">
        <v>105</v>
      </c>
      <c r="G18" s="200" t="s">
        <v>10</v>
      </c>
      <c r="H18" s="197" t="s">
        <v>11</v>
      </c>
      <c r="I18" s="198"/>
      <c r="J18" s="198"/>
      <c r="K18" s="199"/>
      <c r="L18" s="195" t="s">
        <v>16</v>
      </c>
      <c r="N18" s="100"/>
      <c r="O18" s="100"/>
      <c r="P18" s="100"/>
    </row>
    <row r="19" spans="1:24" ht="19.5" customHeight="1" thickBot="1" x14ac:dyDescent="0.4">
      <c r="A19" s="107" t="s">
        <v>99</v>
      </c>
      <c r="B19" s="215"/>
      <c r="C19" s="201"/>
      <c r="D19" s="219"/>
      <c r="E19" s="217"/>
      <c r="F19" s="214"/>
      <c r="G19" s="201"/>
      <c r="H19" s="77" t="s">
        <v>12</v>
      </c>
      <c r="I19" s="77" t="s">
        <v>13</v>
      </c>
      <c r="J19" s="77" t="s">
        <v>14</v>
      </c>
      <c r="K19" s="77" t="s">
        <v>15</v>
      </c>
      <c r="L19" s="196"/>
      <c r="M19" s="77" t="s">
        <v>102</v>
      </c>
      <c r="N19" s="100">
        <f>IF(K7="50m","",COUNTA(A21:A69))</f>
        <v>0</v>
      </c>
      <c r="O19" s="100">
        <f>IF(K7="50m","",COUNTA(L21:L69))</f>
        <v>0</v>
      </c>
      <c r="P19" s="100"/>
    </row>
    <row r="20" spans="1:24" ht="8.25" customHeight="1" x14ac:dyDescent="0.35">
      <c r="A20" s="91"/>
      <c r="B20" s="93"/>
      <c r="C20" s="94"/>
      <c r="D20" s="95"/>
      <c r="E20" s="96"/>
      <c r="F20" s="92"/>
      <c r="G20" s="94"/>
      <c r="H20" s="97"/>
      <c r="I20" s="97"/>
      <c r="J20" s="97"/>
      <c r="K20" s="97"/>
      <c r="L20" s="98"/>
      <c r="M20" s="97"/>
      <c r="N20" s="63"/>
      <c r="O20" s="63"/>
    </row>
    <row r="21" spans="1:24" x14ac:dyDescent="0.35">
      <c r="A21" s="126"/>
      <c r="B21" s="189"/>
      <c r="C21" s="121"/>
      <c r="D21" s="136"/>
      <c r="E21" s="137"/>
      <c r="F21" s="123" t="str">
        <f>IF(B21="","",VLOOKUP(N21,$P$21:$Q$39,2,FALSE))</f>
        <v/>
      </c>
      <c r="G21" s="138"/>
      <c r="H21" s="138"/>
      <c r="I21" s="138"/>
      <c r="J21" s="138"/>
      <c r="K21" s="139">
        <f t="shared" ref="K21:K52" si="0">SUM(H21,I21,J21)</f>
        <v>0</v>
      </c>
      <c r="L21" s="124"/>
      <c r="M21" s="125" t="str">
        <f t="shared" ref="M21:M52" si="1">IF(A21="","",ROW()-20)</f>
        <v/>
      </c>
      <c r="N21" s="140" t="str">
        <f>IF(B21&gt;0,$N$1-B21,"")</f>
        <v/>
      </c>
      <c r="P21" s="62">
        <v>8</v>
      </c>
      <c r="Q21" s="62" t="s">
        <v>141</v>
      </c>
    </row>
    <row r="22" spans="1:24" x14ac:dyDescent="0.35">
      <c r="A22" s="126"/>
      <c r="B22" s="120"/>
      <c r="C22" s="121"/>
      <c r="D22" s="122"/>
      <c r="E22" s="119"/>
      <c r="F22" s="123" t="str">
        <f t="shared" ref="F22:F69" si="2">IF(B22="","",VLOOKUP(N22,$P$21:$Q$39,2,FALSE))</f>
        <v/>
      </c>
      <c r="G22" s="124"/>
      <c r="H22" s="124"/>
      <c r="I22" s="124"/>
      <c r="J22" s="124"/>
      <c r="K22" s="125">
        <f t="shared" si="0"/>
        <v>0</v>
      </c>
      <c r="L22" s="124"/>
      <c r="M22" s="125" t="str">
        <f t="shared" si="1"/>
        <v/>
      </c>
      <c r="N22" s="140" t="str">
        <f t="shared" ref="N22:N69" si="3">IF(B22&gt;0,$N$1-B22,"")</f>
        <v/>
      </c>
      <c r="P22" s="62">
        <v>9</v>
      </c>
      <c r="Q22" s="62" t="s">
        <v>141</v>
      </c>
    </row>
    <row r="23" spans="1:24" x14ac:dyDescent="0.35">
      <c r="A23" s="126"/>
      <c r="B23" s="120"/>
      <c r="C23" s="121"/>
      <c r="D23" s="122"/>
      <c r="E23" s="119"/>
      <c r="F23" s="123" t="str">
        <f t="shared" si="2"/>
        <v/>
      </c>
      <c r="G23" s="124"/>
      <c r="H23" s="124"/>
      <c r="I23" s="124"/>
      <c r="J23" s="124"/>
      <c r="K23" s="125">
        <f t="shared" si="0"/>
        <v>0</v>
      </c>
      <c r="L23" s="124"/>
      <c r="M23" s="125" t="str">
        <f t="shared" si="1"/>
        <v/>
      </c>
      <c r="N23" s="140" t="str">
        <f t="shared" si="3"/>
        <v/>
      </c>
      <c r="P23" s="62">
        <v>10</v>
      </c>
      <c r="Q23" s="62" t="s">
        <v>150</v>
      </c>
    </row>
    <row r="24" spans="1:24" x14ac:dyDescent="0.35">
      <c r="A24" s="126"/>
      <c r="B24" s="120"/>
      <c r="C24" s="121"/>
      <c r="D24" s="122"/>
      <c r="E24" s="119"/>
      <c r="F24" s="123" t="str">
        <f t="shared" si="2"/>
        <v/>
      </c>
      <c r="G24" s="124"/>
      <c r="H24" s="124"/>
      <c r="I24" s="124"/>
      <c r="J24" s="124"/>
      <c r="K24" s="125">
        <f t="shared" si="0"/>
        <v>0</v>
      </c>
      <c r="L24" s="124"/>
      <c r="M24" s="125" t="str">
        <f t="shared" si="1"/>
        <v/>
      </c>
      <c r="N24" s="140" t="str">
        <f t="shared" si="3"/>
        <v/>
      </c>
      <c r="P24" s="62">
        <v>11</v>
      </c>
      <c r="Q24" s="62" t="s">
        <v>150</v>
      </c>
    </row>
    <row r="25" spans="1:24" x14ac:dyDescent="0.35">
      <c r="A25" s="126"/>
      <c r="B25" s="120"/>
      <c r="C25" s="121"/>
      <c r="D25" s="122"/>
      <c r="E25" s="119"/>
      <c r="F25" s="123" t="str">
        <f t="shared" si="2"/>
        <v/>
      </c>
      <c r="G25" s="124"/>
      <c r="H25" s="124"/>
      <c r="I25" s="124"/>
      <c r="J25" s="124"/>
      <c r="K25" s="125">
        <f t="shared" si="0"/>
        <v>0</v>
      </c>
      <c r="L25" s="124"/>
      <c r="M25" s="125" t="str">
        <f t="shared" si="1"/>
        <v/>
      </c>
      <c r="N25" s="140" t="str">
        <f t="shared" si="3"/>
        <v/>
      </c>
      <c r="P25" s="62">
        <v>12</v>
      </c>
      <c r="Q25" s="70" t="s">
        <v>150</v>
      </c>
    </row>
    <row r="26" spans="1:24" x14ac:dyDescent="0.35">
      <c r="A26" s="126"/>
      <c r="B26" s="120"/>
      <c r="C26" s="121"/>
      <c r="D26" s="122"/>
      <c r="E26" s="119"/>
      <c r="F26" s="123" t="str">
        <f t="shared" si="2"/>
        <v/>
      </c>
      <c r="G26" s="124"/>
      <c r="H26" s="124"/>
      <c r="I26" s="124"/>
      <c r="J26" s="124"/>
      <c r="K26" s="125">
        <f t="shared" si="0"/>
        <v>0</v>
      </c>
      <c r="L26" s="124"/>
      <c r="M26" s="125" t="str">
        <f t="shared" si="1"/>
        <v/>
      </c>
      <c r="N26" s="140" t="str">
        <f t="shared" si="3"/>
        <v/>
      </c>
      <c r="P26" s="62">
        <v>13</v>
      </c>
      <c r="Q26" s="62" t="s">
        <v>151</v>
      </c>
    </row>
    <row r="27" spans="1:24" x14ac:dyDescent="0.35">
      <c r="A27" s="126"/>
      <c r="B27" s="120"/>
      <c r="C27" s="121"/>
      <c r="D27" s="122"/>
      <c r="E27" s="119"/>
      <c r="F27" s="123" t="str">
        <f t="shared" si="2"/>
        <v/>
      </c>
      <c r="G27" s="124"/>
      <c r="H27" s="124"/>
      <c r="I27" s="124"/>
      <c r="J27" s="124"/>
      <c r="K27" s="125">
        <f t="shared" si="0"/>
        <v>0</v>
      </c>
      <c r="L27" s="124"/>
      <c r="M27" s="125" t="str">
        <f t="shared" si="1"/>
        <v/>
      </c>
      <c r="N27" s="140" t="str">
        <f t="shared" si="3"/>
        <v/>
      </c>
      <c r="P27" s="62">
        <v>14</v>
      </c>
      <c r="Q27" s="62" t="s">
        <v>151</v>
      </c>
    </row>
    <row r="28" spans="1:24" x14ac:dyDescent="0.35">
      <c r="A28" s="126"/>
      <c r="B28" s="120"/>
      <c r="C28" s="121"/>
      <c r="D28" s="122"/>
      <c r="E28" s="119"/>
      <c r="F28" s="123" t="str">
        <f t="shared" si="2"/>
        <v/>
      </c>
      <c r="G28" s="124"/>
      <c r="H28" s="124"/>
      <c r="I28" s="124"/>
      <c r="J28" s="124"/>
      <c r="K28" s="125">
        <f t="shared" si="0"/>
        <v>0</v>
      </c>
      <c r="L28" s="124"/>
      <c r="M28" s="125" t="str">
        <f t="shared" si="1"/>
        <v/>
      </c>
      <c r="N28" s="140" t="str">
        <f t="shared" si="3"/>
        <v/>
      </c>
      <c r="P28" s="62">
        <v>15</v>
      </c>
      <c r="Q28" s="62" t="s">
        <v>152</v>
      </c>
      <c r="X28" s="70"/>
    </row>
    <row r="29" spans="1:24" x14ac:dyDescent="0.35">
      <c r="A29" s="126"/>
      <c r="B29" s="120"/>
      <c r="C29" s="121"/>
      <c r="D29" s="122"/>
      <c r="E29" s="119"/>
      <c r="F29" s="123" t="str">
        <f t="shared" si="2"/>
        <v/>
      </c>
      <c r="G29" s="124"/>
      <c r="H29" s="124"/>
      <c r="I29" s="124"/>
      <c r="J29" s="124"/>
      <c r="K29" s="125">
        <f t="shared" si="0"/>
        <v>0</v>
      </c>
      <c r="L29" s="124"/>
      <c r="M29" s="125" t="str">
        <f t="shared" si="1"/>
        <v/>
      </c>
      <c r="N29" s="140" t="str">
        <f t="shared" si="3"/>
        <v/>
      </c>
      <c r="P29" s="62">
        <v>16</v>
      </c>
      <c r="Q29" s="62" t="s">
        <v>152</v>
      </c>
      <c r="X29" s="70"/>
    </row>
    <row r="30" spans="1:24" ht="12.75" customHeight="1" x14ac:dyDescent="0.35">
      <c r="A30" s="126"/>
      <c r="B30" s="120"/>
      <c r="C30" s="121"/>
      <c r="D30" s="122"/>
      <c r="E30" s="119"/>
      <c r="F30" s="123" t="str">
        <f t="shared" si="2"/>
        <v/>
      </c>
      <c r="G30" s="124"/>
      <c r="H30" s="124"/>
      <c r="I30" s="124"/>
      <c r="J30" s="124"/>
      <c r="K30" s="125">
        <f t="shared" si="0"/>
        <v>0</v>
      </c>
      <c r="L30" s="124"/>
      <c r="M30" s="125" t="str">
        <f t="shared" si="1"/>
        <v/>
      </c>
      <c r="N30" s="140" t="str">
        <f t="shared" si="3"/>
        <v/>
      </c>
      <c r="P30" s="62">
        <v>17</v>
      </c>
      <c r="Q30" s="62" t="s">
        <v>153</v>
      </c>
      <c r="X30" s="70"/>
    </row>
    <row r="31" spans="1:24" x14ac:dyDescent="0.35">
      <c r="A31" s="126"/>
      <c r="B31" s="120"/>
      <c r="C31" s="121"/>
      <c r="D31" s="122"/>
      <c r="E31" s="119"/>
      <c r="F31" s="123" t="str">
        <f t="shared" si="2"/>
        <v/>
      </c>
      <c r="G31" s="124"/>
      <c r="H31" s="124"/>
      <c r="I31" s="124"/>
      <c r="J31" s="124"/>
      <c r="K31" s="125">
        <f t="shared" si="0"/>
        <v>0</v>
      </c>
      <c r="L31" s="124"/>
      <c r="M31" s="125" t="str">
        <f t="shared" si="1"/>
        <v/>
      </c>
      <c r="N31" s="140" t="str">
        <f t="shared" si="3"/>
        <v/>
      </c>
      <c r="P31" s="62">
        <v>18</v>
      </c>
      <c r="Q31" s="62" t="s">
        <v>153</v>
      </c>
      <c r="X31" s="70"/>
    </row>
    <row r="32" spans="1:24" x14ac:dyDescent="0.35">
      <c r="A32" s="126"/>
      <c r="B32" s="120"/>
      <c r="C32" s="121"/>
      <c r="D32" s="122"/>
      <c r="E32" s="119"/>
      <c r="F32" s="123" t="str">
        <f t="shared" si="2"/>
        <v/>
      </c>
      <c r="G32" s="124"/>
      <c r="H32" s="124"/>
      <c r="I32" s="124"/>
      <c r="J32" s="124"/>
      <c r="K32" s="125">
        <f t="shared" si="0"/>
        <v>0</v>
      </c>
      <c r="L32" s="124"/>
      <c r="M32" s="125" t="str">
        <f t="shared" si="1"/>
        <v/>
      </c>
      <c r="N32" s="140" t="str">
        <f t="shared" si="3"/>
        <v/>
      </c>
      <c r="P32" s="62">
        <v>19</v>
      </c>
      <c r="Q32" s="62" t="s">
        <v>154</v>
      </c>
      <c r="X32" s="70"/>
    </row>
    <row r="33" spans="1:17" x14ac:dyDescent="0.35">
      <c r="A33" s="126"/>
      <c r="B33" s="120"/>
      <c r="C33" s="121"/>
      <c r="D33" s="122"/>
      <c r="E33" s="119"/>
      <c r="F33" s="123" t="str">
        <f t="shared" si="2"/>
        <v/>
      </c>
      <c r="G33" s="124"/>
      <c r="H33" s="124"/>
      <c r="I33" s="124"/>
      <c r="J33" s="124"/>
      <c r="K33" s="125">
        <f t="shared" si="0"/>
        <v>0</v>
      </c>
      <c r="L33" s="124"/>
      <c r="M33" s="125" t="str">
        <f t="shared" si="1"/>
        <v/>
      </c>
      <c r="N33" s="140" t="str">
        <f t="shared" si="3"/>
        <v/>
      </c>
      <c r="P33" s="62">
        <v>20</v>
      </c>
      <c r="Q33" s="62" t="s">
        <v>154</v>
      </c>
    </row>
    <row r="34" spans="1:17" x14ac:dyDescent="0.35">
      <c r="A34" s="126"/>
      <c r="B34" s="120"/>
      <c r="C34" s="121"/>
      <c r="D34" s="122"/>
      <c r="E34" s="119"/>
      <c r="F34" s="123" t="str">
        <f t="shared" si="2"/>
        <v/>
      </c>
      <c r="G34" s="124"/>
      <c r="H34" s="124"/>
      <c r="I34" s="124"/>
      <c r="J34" s="124"/>
      <c r="K34" s="125">
        <f t="shared" si="0"/>
        <v>0</v>
      </c>
      <c r="L34" s="124"/>
      <c r="M34" s="125" t="str">
        <f t="shared" si="1"/>
        <v/>
      </c>
      <c r="N34" s="140" t="str">
        <f t="shared" si="3"/>
        <v/>
      </c>
    </row>
    <row r="35" spans="1:17" x14ac:dyDescent="0.35">
      <c r="A35" s="126"/>
      <c r="B35" s="120"/>
      <c r="C35" s="121"/>
      <c r="D35" s="122"/>
      <c r="E35" s="119"/>
      <c r="F35" s="123" t="str">
        <f t="shared" si="2"/>
        <v/>
      </c>
      <c r="G35" s="124"/>
      <c r="H35" s="124"/>
      <c r="I35" s="124"/>
      <c r="J35" s="124"/>
      <c r="K35" s="125">
        <f t="shared" si="0"/>
        <v>0</v>
      </c>
      <c r="L35" s="124"/>
      <c r="M35" s="125" t="str">
        <f t="shared" si="1"/>
        <v/>
      </c>
      <c r="N35" s="140" t="str">
        <f t="shared" si="3"/>
        <v/>
      </c>
    </row>
    <row r="36" spans="1:17" ht="12.75" customHeight="1" x14ac:dyDescent="0.35">
      <c r="A36" s="126"/>
      <c r="B36" s="120"/>
      <c r="C36" s="121"/>
      <c r="D36" s="122"/>
      <c r="E36" s="119"/>
      <c r="F36" s="123" t="str">
        <f t="shared" si="2"/>
        <v/>
      </c>
      <c r="G36" s="124"/>
      <c r="H36" s="124"/>
      <c r="I36" s="124"/>
      <c r="J36" s="124"/>
      <c r="K36" s="125">
        <f t="shared" si="0"/>
        <v>0</v>
      </c>
      <c r="L36" s="124"/>
      <c r="M36" s="125" t="str">
        <f t="shared" si="1"/>
        <v/>
      </c>
      <c r="N36" s="140" t="str">
        <f t="shared" si="3"/>
        <v/>
      </c>
    </row>
    <row r="37" spans="1:17" x14ac:dyDescent="0.35">
      <c r="A37" s="126"/>
      <c r="B37" s="127"/>
      <c r="C37" s="128"/>
      <c r="D37" s="122"/>
      <c r="E37" s="119"/>
      <c r="F37" s="123" t="str">
        <f t="shared" si="2"/>
        <v/>
      </c>
      <c r="G37" s="124"/>
      <c r="H37" s="124"/>
      <c r="I37" s="124"/>
      <c r="J37" s="124"/>
      <c r="K37" s="125">
        <f t="shared" si="0"/>
        <v>0</v>
      </c>
      <c r="L37" s="124"/>
      <c r="M37" s="125" t="str">
        <f t="shared" si="1"/>
        <v/>
      </c>
      <c r="N37" s="140" t="str">
        <f t="shared" si="3"/>
        <v/>
      </c>
    </row>
    <row r="38" spans="1:17" x14ac:dyDescent="0.35">
      <c r="A38" s="126"/>
      <c r="B38" s="120"/>
      <c r="C38" s="121"/>
      <c r="D38" s="122"/>
      <c r="E38" s="119"/>
      <c r="F38" s="123" t="str">
        <f t="shared" si="2"/>
        <v/>
      </c>
      <c r="G38" s="124"/>
      <c r="H38" s="124"/>
      <c r="I38" s="124"/>
      <c r="J38" s="124"/>
      <c r="K38" s="125">
        <f t="shared" si="0"/>
        <v>0</v>
      </c>
      <c r="L38" s="124"/>
      <c r="M38" s="125" t="str">
        <f t="shared" si="1"/>
        <v/>
      </c>
      <c r="N38" s="140" t="str">
        <f t="shared" si="3"/>
        <v/>
      </c>
    </row>
    <row r="39" spans="1:17" x14ac:dyDescent="0.35">
      <c r="A39" s="126"/>
      <c r="B39" s="120"/>
      <c r="C39" s="121"/>
      <c r="D39" s="122"/>
      <c r="E39" s="119"/>
      <c r="F39" s="123" t="str">
        <f t="shared" si="2"/>
        <v/>
      </c>
      <c r="G39" s="124"/>
      <c r="H39" s="124"/>
      <c r="I39" s="124"/>
      <c r="J39" s="124"/>
      <c r="K39" s="125">
        <f t="shared" si="0"/>
        <v>0</v>
      </c>
      <c r="L39" s="124"/>
      <c r="M39" s="125" t="str">
        <f t="shared" si="1"/>
        <v/>
      </c>
      <c r="N39" s="140" t="str">
        <f t="shared" si="3"/>
        <v/>
      </c>
    </row>
    <row r="40" spans="1:17" x14ac:dyDescent="0.35">
      <c r="A40" s="126"/>
      <c r="B40" s="120"/>
      <c r="C40" s="121"/>
      <c r="D40" s="122"/>
      <c r="E40" s="119"/>
      <c r="F40" s="123" t="str">
        <f t="shared" si="2"/>
        <v/>
      </c>
      <c r="G40" s="124"/>
      <c r="H40" s="124"/>
      <c r="I40" s="124"/>
      <c r="J40" s="124"/>
      <c r="K40" s="125">
        <f t="shared" si="0"/>
        <v>0</v>
      </c>
      <c r="L40" s="124"/>
      <c r="M40" s="125" t="str">
        <f t="shared" si="1"/>
        <v/>
      </c>
      <c r="N40" s="140" t="str">
        <f t="shared" si="3"/>
        <v/>
      </c>
    </row>
    <row r="41" spans="1:17" x14ac:dyDescent="0.35">
      <c r="A41" s="126"/>
      <c r="B41" s="120"/>
      <c r="C41" s="121"/>
      <c r="D41" s="124"/>
      <c r="E41" s="119"/>
      <c r="F41" s="123" t="str">
        <f t="shared" si="2"/>
        <v/>
      </c>
      <c r="G41" s="124"/>
      <c r="H41" s="124"/>
      <c r="I41" s="124"/>
      <c r="J41" s="124"/>
      <c r="K41" s="125">
        <f t="shared" si="0"/>
        <v>0</v>
      </c>
      <c r="L41" s="124"/>
      <c r="M41" s="125" t="str">
        <f t="shared" si="1"/>
        <v/>
      </c>
      <c r="N41" s="140" t="str">
        <f t="shared" si="3"/>
        <v/>
      </c>
    </row>
    <row r="42" spans="1:17" x14ac:dyDescent="0.35">
      <c r="A42" s="126"/>
      <c r="B42" s="120"/>
      <c r="C42" s="121"/>
      <c r="D42" s="124"/>
      <c r="E42" s="119"/>
      <c r="F42" s="123" t="str">
        <f t="shared" si="2"/>
        <v/>
      </c>
      <c r="G42" s="124"/>
      <c r="H42" s="124"/>
      <c r="I42" s="124"/>
      <c r="J42" s="124"/>
      <c r="K42" s="125">
        <f t="shared" si="0"/>
        <v>0</v>
      </c>
      <c r="L42" s="124"/>
      <c r="M42" s="125" t="str">
        <f t="shared" si="1"/>
        <v/>
      </c>
      <c r="N42" s="140" t="str">
        <f t="shared" si="3"/>
        <v/>
      </c>
      <c r="P42" s="70" t="s">
        <v>113</v>
      </c>
    </row>
    <row r="43" spans="1:17" x14ac:dyDescent="0.35">
      <c r="A43" s="126"/>
      <c r="B43" s="120"/>
      <c r="C43" s="121"/>
      <c r="D43" s="124"/>
      <c r="E43" s="119"/>
      <c r="F43" s="123" t="str">
        <f t="shared" si="2"/>
        <v/>
      </c>
      <c r="G43" s="124"/>
      <c r="H43" s="124"/>
      <c r="I43" s="124"/>
      <c r="J43" s="124"/>
      <c r="K43" s="125">
        <f t="shared" si="0"/>
        <v>0</v>
      </c>
      <c r="L43" s="124"/>
      <c r="M43" s="125" t="str">
        <f t="shared" si="1"/>
        <v/>
      </c>
      <c r="N43" s="140" t="str">
        <f t="shared" si="3"/>
        <v/>
      </c>
      <c r="P43" s="70" t="s">
        <v>114</v>
      </c>
    </row>
    <row r="44" spans="1:17" x14ac:dyDescent="0.35">
      <c r="A44" s="126"/>
      <c r="B44" s="120"/>
      <c r="C44" s="121"/>
      <c r="D44" s="124"/>
      <c r="E44" s="122"/>
      <c r="F44" s="123" t="str">
        <f t="shared" si="2"/>
        <v/>
      </c>
      <c r="G44" s="124"/>
      <c r="H44" s="124"/>
      <c r="I44" s="124"/>
      <c r="J44" s="124"/>
      <c r="K44" s="125">
        <f t="shared" si="0"/>
        <v>0</v>
      </c>
      <c r="L44" s="124"/>
      <c r="M44" s="125" t="str">
        <f t="shared" si="1"/>
        <v/>
      </c>
      <c r="N44" s="140" t="str">
        <f t="shared" si="3"/>
        <v/>
      </c>
      <c r="P44" s="70" t="s">
        <v>115</v>
      </c>
    </row>
    <row r="45" spans="1:17" x14ac:dyDescent="0.35">
      <c r="A45" s="126"/>
      <c r="B45" s="120"/>
      <c r="C45" s="121"/>
      <c r="D45" s="124"/>
      <c r="E45" s="122"/>
      <c r="F45" s="123" t="str">
        <f t="shared" si="2"/>
        <v/>
      </c>
      <c r="G45" s="124"/>
      <c r="H45" s="124"/>
      <c r="I45" s="124"/>
      <c r="J45" s="124"/>
      <c r="K45" s="125">
        <f t="shared" si="0"/>
        <v>0</v>
      </c>
      <c r="L45" s="124"/>
      <c r="M45" s="125" t="str">
        <f t="shared" si="1"/>
        <v/>
      </c>
      <c r="N45" s="140" t="str">
        <f t="shared" si="3"/>
        <v/>
      </c>
      <c r="P45" s="70" t="s">
        <v>116</v>
      </c>
    </row>
    <row r="46" spans="1:17" x14ac:dyDescent="0.35">
      <c r="A46" s="126"/>
      <c r="B46" s="120"/>
      <c r="C46" s="121"/>
      <c r="D46" s="124"/>
      <c r="E46" s="122"/>
      <c r="F46" s="123" t="str">
        <f t="shared" si="2"/>
        <v/>
      </c>
      <c r="G46" s="124"/>
      <c r="H46" s="124"/>
      <c r="I46" s="124"/>
      <c r="J46" s="124"/>
      <c r="K46" s="125">
        <f t="shared" si="0"/>
        <v>0</v>
      </c>
      <c r="L46" s="124"/>
      <c r="M46" s="125" t="str">
        <f t="shared" si="1"/>
        <v/>
      </c>
      <c r="N46" s="140" t="str">
        <f t="shared" si="3"/>
        <v/>
      </c>
    </row>
    <row r="47" spans="1:17" x14ac:dyDescent="0.35">
      <c r="A47" s="126"/>
      <c r="B47" s="120"/>
      <c r="C47" s="121"/>
      <c r="D47" s="124"/>
      <c r="E47" s="122"/>
      <c r="F47" s="123" t="str">
        <f t="shared" si="2"/>
        <v/>
      </c>
      <c r="G47" s="124"/>
      <c r="H47" s="124"/>
      <c r="I47" s="124"/>
      <c r="J47" s="124"/>
      <c r="K47" s="125">
        <f t="shared" si="0"/>
        <v>0</v>
      </c>
      <c r="L47" s="124"/>
      <c r="M47" s="125" t="str">
        <f t="shared" si="1"/>
        <v/>
      </c>
      <c r="N47" s="140" t="str">
        <f t="shared" si="3"/>
        <v/>
      </c>
    </row>
    <row r="48" spans="1:17" x14ac:dyDescent="0.35">
      <c r="A48" s="126"/>
      <c r="B48" s="120"/>
      <c r="C48" s="121"/>
      <c r="D48" s="124"/>
      <c r="E48" s="122"/>
      <c r="F48" s="123" t="str">
        <f t="shared" si="2"/>
        <v/>
      </c>
      <c r="G48" s="124"/>
      <c r="H48" s="124"/>
      <c r="I48" s="124"/>
      <c r="J48" s="124"/>
      <c r="K48" s="125">
        <f t="shared" si="0"/>
        <v>0</v>
      </c>
      <c r="L48" s="124"/>
      <c r="M48" s="125" t="str">
        <f t="shared" si="1"/>
        <v/>
      </c>
      <c r="N48" s="140" t="str">
        <f t="shared" si="3"/>
        <v/>
      </c>
    </row>
    <row r="49" spans="1:17" x14ac:dyDescent="0.35">
      <c r="A49" s="126"/>
      <c r="B49" s="120"/>
      <c r="C49" s="121"/>
      <c r="D49" s="124"/>
      <c r="E49" s="122"/>
      <c r="F49" s="123" t="str">
        <f t="shared" si="2"/>
        <v/>
      </c>
      <c r="G49" s="124"/>
      <c r="H49" s="124"/>
      <c r="I49" s="124"/>
      <c r="J49" s="124"/>
      <c r="K49" s="125">
        <f t="shared" si="0"/>
        <v>0</v>
      </c>
      <c r="L49" s="124"/>
      <c r="M49" s="125" t="str">
        <f t="shared" si="1"/>
        <v/>
      </c>
      <c r="N49" s="140" t="str">
        <f t="shared" si="3"/>
        <v/>
      </c>
    </row>
    <row r="50" spans="1:17" x14ac:dyDescent="0.35">
      <c r="A50" s="126"/>
      <c r="B50" s="120"/>
      <c r="C50" s="121"/>
      <c r="D50" s="124"/>
      <c r="E50" s="122"/>
      <c r="F50" s="123" t="str">
        <f t="shared" si="2"/>
        <v/>
      </c>
      <c r="G50" s="124"/>
      <c r="H50" s="124"/>
      <c r="I50" s="124"/>
      <c r="J50" s="124"/>
      <c r="K50" s="125">
        <f t="shared" si="0"/>
        <v>0</v>
      </c>
      <c r="L50" s="124"/>
      <c r="M50" s="125" t="str">
        <f t="shared" si="1"/>
        <v/>
      </c>
      <c r="N50" s="140" t="str">
        <f t="shared" si="3"/>
        <v/>
      </c>
      <c r="Q50" s="62">
        <v>2010</v>
      </c>
    </row>
    <row r="51" spans="1:17" x14ac:dyDescent="0.35">
      <c r="A51" s="126"/>
      <c r="B51" s="120"/>
      <c r="C51" s="121"/>
      <c r="D51" s="124"/>
      <c r="E51" s="122"/>
      <c r="F51" s="123" t="str">
        <f t="shared" si="2"/>
        <v/>
      </c>
      <c r="G51" s="124"/>
      <c r="H51" s="124"/>
      <c r="I51" s="124"/>
      <c r="J51" s="124"/>
      <c r="K51" s="125">
        <f t="shared" si="0"/>
        <v>0</v>
      </c>
      <c r="L51" s="124"/>
      <c r="M51" s="125" t="str">
        <f t="shared" si="1"/>
        <v/>
      </c>
      <c r="N51" s="140" t="str">
        <f t="shared" si="3"/>
        <v/>
      </c>
      <c r="Q51" s="62">
        <v>2011</v>
      </c>
    </row>
    <row r="52" spans="1:17" x14ac:dyDescent="0.35">
      <c r="A52" s="126"/>
      <c r="B52" s="120"/>
      <c r="C52" s="121"/>
      <c r="D52" s="124"/>
      <c r="E52" s="122"/>
      <c r="F52" s="123" t="str">
        <f t="shared" si="2"/>
        <v/>
      </c>
      <c r="G52" s="124"/>
      <c r="H52" s="124"/>
      <c r="I52" s="124"/>
      <c r="J52" s="124"/>
      <c r="K52" s="125">
        <f t="shared" si="0"/>
        <v>0</v>
      </c>
      <c r="L52" s="124"/>
      <c r="M52" s="125" t="str">
        <f t="shared" si="1"/>
        <v/>
      </c>
      <c r="N52" s="140" t="str">
        <f t="shared" si="3"/>
        <v/>
      </c>
      <c r="Q52" s="62">
        <v>2012</v>
      </c>
    </row>
    <row r="53" spans="1:17" x14ac:dyDescent="0.35">
      <c r="A53" s="126"/>
      <c r="B53" s="120"/>
      <c r="C53" s="121"/>
      <c r="D53" s="124"/>
      <c r="E53" s="122"/>
      <c r="F53" s="123" t="str">
        <f t="shared" si="2"/>
        <v/>
      </c>
      <c r="G53" s="124"/>
      <c r="H53" s="124"/>
      <c r="I53" s="124"/>
      <c r="J53" s="124"/>
      <c r="K53" s="125">
        <f t="shared" ref="K53:K69" si="4">SUM(H53,I53,J53)</f>
        <v>0</v>
      </c>
      <c r="L53" s="124"/>
      <c r="M53" s="125" t="str">
        <f t="shared" ref="M53:M69" si="5">IF(A53="","",ROW()-20)</f>
        <v/>
      </c>
      <c r="N53" s="140" t="str">
        <f t="shared" si="3"/>
        <v/>
      </c>
      <c r="Q53" s="62">
        <v>2013</v>
      </c>
    </row>
    <row r="54" spans="1:17" x14ac:dyDescent="0.35">
      <c r="A54" s="126"/>
      <c r="B54" s="120"/>
      <c r="C54" s="121"/>
      <c r="D54" s="124"/>
      <c r="E54" s="122"/>
      <c r="F54" s="123" t="str">
        <f t="shared" si="2"/>
        <v/>
      </c>
      <c r="G54" s="124"/>
      <c r="H54" s="124"/>
      <c r="I54" s="124"/>
      <c r="J54" s="124"/>
      <c r="K54" s="125">
        <f t="shared" si="4"/>
        <v>0</v>
      </c>
      <c r="L54" s="124"/>
      <c r="M54" s="125" t="str">
        <f t="shared" si="5"/>
        <v/>
      </c>
      <c r="N54" s="140" t="str">
        <f t="shared" si="3"/>
        <v/>
      </c>
      <c r="Q54" s="62">
        <v>2014</v>
      </c>
    </row>
    <row r="55" spans="1:17" x14ac:dyDescent="0.35">
      <c r="A55" s="126"/>
      <c r="B55" s="120"/>
      <c r="C55" s="121"/>
      <c r="D55" s="124"/>
      <c r="E55" s="122"/>
      <c r="F55" s="123" t="str">
        <f t="shared" si="2"/>
        <v/>
      </c>
      <c r="G55" s="124"/>
      <c r="H55" s="124"/>
      <c r="I55" s="124"/>
      <c r="J55" s="124"/>
      <c r="K55" s="125">
        <f t="shared" si="4"/>
        <v>0</v>
      </c>
      <c r="L55" s="124"/>
      <c r="M55" s="125" t="str">
        <f t="shared" si="5"/>
        <v/>
      </c>
      <c r="N55" s="140" t="str">
        <f t="shared" si="3"/>
        <v/>
      </c>
      <c r="Q55" s="62">
        <v>2015</v>
      </c>
    </row>
    <row r="56" spans="1:17" x14ac:dyDescent="0.35">
      <c r="A56" s="126"/>
      <c r="B56" s="120"/>
      <c r="C56" s="121"/>
      <c r="D56" s="124"/>
      <c r="E56" s="122"/>
      <c r="F56" s="123" t="str">
        <f t="shared" si="2"/>
        <v/>
      </c>
      <c r="G56" s="124"/>
      <c r="H56" s="124"/>
      <c r="I56" s="124"/>
      <c r="J56" s="124"/>
      <c r="K56" s="125">
        <f t="shared" si="4"/>
        <v>0</v>
      </c>
      <c r="L56" s="124"/>
      <c r="M56" s="125" t="str">
        <f t="shared" si="5"/>
        <v/>
      </c>
      <c r="N56" s="140" t="str">
        <f t="shared" si="3"/>
        <v/>
      </c>
      <c r="Q56" s="62">
        <v>2016</v>
      </c>
    </row>
    <row r="57" spans="1:17" x14ac:dyDescent="0.35">
      <c r="A57" s="126"/>
      <c r="B57" s="120"/>
      <c r="C57" s="121"/>
      <c r="D57" s="124"/>
      <c r="E57" s="122"/>
      <c r="F57" s="123" t="str">
        <f t="shared" si="2"/>
        <v/>
      </c>
      <c r="G57" s="124"/>
      <c r="H57" s="124"/>
      <c r="I57" s="124"/>
      <c r="J57" s="124"/>
      <c r="K57" s="125">
        <f t="shared" si="4"/>
        <v>0</v>
      </c>
      <c r="L57" s="124"/>
      <c r="M57" s="125" t="str">
        <f t="shared" si="5"/>
        <v/>
      </c>
      <c r="N57" s="140" t="str">
        <f t="shared" si="3"/>
        <v/>
      </c>
      <c r="Q57" s="62">
        <v>2017</v>
      </c>
    </row>
    <row r="58" spans="1:17" x14ac:dyDescent="0.35">
      <c r="A58" s="126"/>
      <c r="B58" s="120"/>
      <c r="C58" s="121"/>
      <c r="D58" s="124"/>
      <c r="E58" s="122"/>
      <c r="F58" s="123" t="str">
        <f t="shared" si="2"/>
        <v/>
      </c>
      <c r="G58" s="124"/>
      <c r="H58" s="124"/>
      <c r="I58" s="124"/>
      <c r="J58" s="124"/>
      <c r="K58" s="125">
        <f t="shared" si="4"/>
        <v>0</v>
      </c>
      <c r="L58" s="124"/>
      <c r="M58" s="125" t="str">
        <f t="shared" si="5"/>
        <v/>
      </c>
      <c r="N58" s="140" t="str">
        <f t="shared" si="3"/>
        <v/>
      </c>
      <c r="Q58" s="62">
        <v>2018</v>
      </c>
    </row>
    <row r="59" spans="1:17" x14ac:dyDescent="0.35">
      <c r="A59" s="126"/>
      <c r="B59" s="120"/>
      <c r="C59" s="121"/>
      <c r="D59" s="124"/>
      <c r="E59" s="122"/>
      <c r="F59" s="123" t="str">
        <f t="shared" si="2"/>
        <v/>
      </c>
      <c r="G59" s="124"/>
      <c r="H59" s="124"/>
      <c r="I59" s="124"/>
      <c r="J59" s="124"/>
      <c r="K59" s="125">
        <f t="shared" si="4"/>
        <v>0</v>
      </c>
      <c r="L59" s="124"/>
      <c r="M59" s="125" t="str">
        <f t="shared" si="5"/>
        <v/>
      </c>
      <c r="N59" s="140" t="str">
        <f t="shared" si="3"/>
        <v/>
      </c>
      <c r="Q59" s="62">
        <v>2019</v>
      </c>
    </row>
    <row r="60" spans="1:17" x14ac:dyDescent="0.35">
      <c r="A60" s="126"/>
      <c r="B60" s="120"/>
      <c r="C60" s="121"/>
      <c r="D60" s="124"/>
      <c r="E60" s="122"/>
      <c r="F60" s="123" t="str">
        <f t="shared" si="2"/>
        <v/>
      </c>
      <c r="G60" s="124"/>
      <c r="H60" s="124"/>
      <c r="I60" s="124"/>
      <c r="J60" s="124"/>
      <c r="K60" s="125">
        <f t="shared" si="4"/>
        <v>0</v>
      </c>
      <c r="L60" s="124"/>
      <c r="M60" s="125" t="str">
        <f t="shared" si="5"/>
        <v/>
      </c>
      <c r="N60" s="140" t="str">
        <f t="shared" si="3"/>
        <v/>
      </c>
      <c r="Q60" s="62">
        <v>2020</v>
      </c>
    </row>
    <row r="61" spans="1:17" x14ac:dyDescent="0.35">
      <c r="A61" s="126"/>
      <c r="B61" s="120"/>
      <c r="C61" s="121"/>
      <c r="D61" s="124"/>
      <c r="E61" s="122"/>
      <c r="F61" s="123" t="str">
        <f t="shared" si="2"/>
        <v/>
      </c>
      <c r="G61" s="124"/>
      <c r="H61" s="124"/>
      <c r="I61" s="124"/>
      <c r="J61" s="124"/>
      <c r="K61" s="125">
        <f t="shared" si="4"/>
        <v>0</v>
      </c>
      <c r="L61" s="124"/>
      <c r="M61" s="125" t="str">
        <f t="shared" si="5"/>
        <v/>
      </c>
      <c r="N61" s="140" t="str">
        <f t="shared" si="3"/>
        <v/>
      </c>
    </row>
    <row r="62" spans="1:17" x14ac:dyDescent="0.35">
      <c r="A62" s="126"/>
      <c r="B62" s="120"/>
      <c r="C62" s="121"/>
      <c r="D62" s="124"/>
      <c r="E62" s="122"/>
      <c r="F62" s="123" t="str">
        <f t="shared" si="2"/>
        <v/>
      </c>
      <c r="G62" s="124"/>
      <c r="H62" s="124"/>
      <c r="I62" s="124"/>
      <c r="J62" s="124"/>
      <c r="K62" s="125">
        <f t="shared" si="4"/>
        <v>0</v>
      </c>
      <c r="L62" s="124"/>
      <c r="M62" s="125" t="str">
        <f t="shared" si="5"/>
        <v/>
      </c>
      <c r="N62" s="140" t="str">
        <f t="shared" si="3"/>
        <v/>
      </c>
    </row>
    <row r="63" spans="1:17" x14ac:dyDescent="0.35">
      <c r="A63" s="126"/>
      <c r="B63" s="120"/>
      <c r="C63" s="121"/>
      <c r="D63" s="124"/>
      <c r="E63" s="122"/>
      <c r="F63" s="123" t="str">
        <f t="shared" si="2"/>
        <v/>
      </c>
      <c r="G63" s="124"/>
      <c r="H63" s="124"/>
      <c r="I63" s="124"/>
      <c r="J63" s="124"/>
      <c r="K63" s="125">
        <f t="shared" si="4"/>
        <v>0</v>
      </c>
      <c r="L63" s="124"/>
      <c r="M63" s="125" t="str">
        <f t="shared" si="5"/>
        <v/>
      </c>
      <c r="N63" s="140" t="str">
        <f t="shared" si="3"/>
        <v/>
      </c>
    </row>
    <row r="64" spans="1:17" x14ac:dyDescent="0.35">
      <c r="A64" s="126"/>
      <c r="B64" s="120"/>
      <c r="C64" s="121"/>
      <c r="D64" s="124"/>
      <c r="E64" s="122"/>
      <c r="F64" s="123" t="str">
        <f t="shared" si="2"/>
        <v/>
      </c>
      <c r="G64" s="124"/>
      <c r="H64" s="124"/>
      <c r="I64" s="124"/>
      <c r="J64" s="124"/>
      <c r="K64" s="125">
        <f t="shared" si="4"/>
        <v>0</v>
      </c>
      <c r="L64" s="124"/>
      <c r="M64" s="125" t="str">
        <f t="shared" si="5"/>
        <v/>
      </c>
      <c r="N64" s="140" t="str">
        <f t="shared" si="3"/>
        <v/>
      </c>
    </row>
    <row r="65" spans="1:14" x14ac:dyDescent="0.35">
      <c r="A65" s="126"/>
      <c r="B65" s="120"/>
      <c r="C65" s="121"/>
      <c r="D65" s="124"/>
      <c r="E65" s="122"/>
      <c r="F65" s="123" t="str">
        <f t="shared" si="2"/>
        <v/>
      </c>
      <c r="G65" s="124"/>
      <c r="H65" s="124"/>
      <c r="I65" s="124"/>
      <c r="J65" s="124"/>
      <c r="K65" s="125">
        <f t="shared" si="4"/>
        <v>0</v>
      </c>
      <c r="L65" s="124"/>
      <c r="M65" s="125" t="str">
        <f t="shared" si="5"/>
        <v/>
      </c>
      <c r="N65" s="140" t="str">
        <f t="shared" si="3"/>
        <v/>
      </c>
    </row>
    <row r="66" spans="1:14" x14ac:dyDescent="0.35">
      <c r="A66" s="126"/>
      <c r="B66" s="120"/>
      <c r="C66" s="121"/>
      <c r="D66" s="124"/>
      <c r="E66" s="122"/>
      <c r="F66" s="123" t="str">
        <f t="shared" si="2"/>
        <v/>
      </c>
      <c r="G66" s="124"/>
      <c r="H66" s="124"/>
      <c r="I66" s="124"/>
      <c r="J66" s="124"/>
      <c r="K66" s="125">
        <f t="shared" si="4"/>
        <v>0</v>
      </c>
      <c r="L66" s="124"/>
      <c r="M66" s="125" t="str">
        <f t="shared" si="5"/>
        <v/>
      </c>
      <c r="N66" s="140" t="str">
        <f t="shared" si="3"/>
        <v/>
      </c>
    </row>
    <row r="67" spans="1:14" x14ac:dyDescent="0.35">
      <c r="A67" s="126"/>
      <c r="B67" s="120"/>
      <c r="C67" s="121"/>
      <c r="D67" s="124"/>
      <c r="E67" s="122"/>
      <c r="F67" s="123" t="str">
        <f t="shared" si="2"/>
        <v/>
      </c>
      <c r="G67" s="124"/>
      <c r="H67" s="124"/>
      <c r="I67" s="124"/>
      <c r="J67" s="124"/>
      <c r="K67" s="125">
        <f t="shared" si="4"/>
        <v>0</v>
      </c>
      <c r="L67" s="124"/>
      <c r="M67" s="125" t="str">
        <f t="shared" si="5"/>
        <v/>
      </c>
      <c r="N67" s="140" t="str">
        <f t="shared" si="3"/>
        <v/>
      </c>
    </row>
    <row r="68" spans="1:14" x14ac:dyDescent="0.35">
      <c r="A68" s="126"/>
      <c r="B68" s="120"/>
      <c r="C68" s="121"/>
      <c r="D68" s="124"/>
      <c r="E68" s="122"/>
      <c r="F68" s="123" t="str">
        <f t="shared" si="2"/>
        <v/>
      </c>
      <c r="G68" s="124"/>
      <c r="H68" s="124"/>
      <c r="I68" s="124"/>
      <c r="J68" s="124"/>
      <c r="K68" s="125">
        <f t="shared" si="4"/>
        <v>0</v>
      </c>
      <c r="L68" s="124"/>
      <c r="M68" s="125" t="str">
        <f t="shared" si="5"/>
        <v/>
      </c>
      <c r="N68" s="140" t="str">
        <f t="shared" si="3"/>
        <v/>
      </c>
    </row>
    <row r="69" spans="1:14" x14ac:dyDescent="0.35">
      <c r="A69" s="126"/>
      <c r="B69" s="120"/>
      <c r="C69" s="121"/>
      <c r="D69" s="124"/>
      <c r="E69" s="122"/>
      <c r="F69" s="123" t="str">
        <f t="shared" si="2"/>
        <v/>
      </c>
      <c r="G69" s="124"/>
      <c r="H69" s="124"/>
      <c r="I69" s="124"/>
      <c r="J69" s="124"/>
      <c r="K69" s="125">
        <f t="shared" si="4"/>
        <v>0</v>
      </c>
      <c r="L69" s="124"/>
      <c r="M69" s="125" t="str">
        <f t="shared" si="5"/>
        <v/>
      </c>
      <c r="N69" s="140" t="str">
        <f t="shared" si="3"/>
        <v/>
      </c>
    </row>
    <row r="70" spans="1:14" ht="20.25" customHeight="1" x14ac:dyDescent="0.35">
      <c r="A70" s="75" t="s">
        <v>101</v>
      </c>
      <c r="B70" s="78"/>
      <c r="C70" s="78"/>
      <c r="D70" s="51"/>
      <c r="E70" s="79"/>
      <c r="F70" s="78"/>
      <c r="G70" s="51"/>
      <c r="H70" s="51"/>
      <c r="I70" s="51"/>
      <c r="J70" s="51"/>
      <c r="K70" s="51"/>
      <c r="L70" s="80">
        <f>COUNTIF(L21:L69,"ja")</f>
        <v>0</v>
      </c>
      <c r="M70" s="17"/>
      <c r="N70" s="17"/>
    </row>
    <row r="72" spans="1:14" ht="24" customHeight="1" x14ac:dyDescent="0.4">
      <c r="A72" s="118"/>
      <c r="B72" s="263"/>
      <c r="C72" s="263"/>
      <c r="D72" s="263"/>
      <c r="E72" s="82"/>
      <c r="F72" s="82"/>
      <c r="G72" s="116"/>
      <c r="H72" s="264"/>
      <c r="I72" s="264"/>
      <c r="J72" s="264"/>
      <c r="K72" s="264"/>
      <c r="L72" s="264"/>
      <c r="M72" s="69"/>
    </row>
  </sheetData>
  <sheetProtection password="EE9D" sheet="1" objects="1" selectLockedCells="1" autoFilter="0"/>
  <autoFilter ref="F20:L70" xr:uid="{00000000-0009-0000-0000-000004000000}"/>
  <mergeCells count="24">
    <mergeCell ref="B16:E16"/>
    <mergeCell ref="B15:E15"/>
    <mergeCell ref="B18:B19"/>
    <mergeCell ref="B14:E14"/>
    <mergeCell ref="K16:L16"/>
    <mergeCell ref="G18:G19"/>
    <mergeCell ref="I15:L15"/>
    <mergeCell ref="G16:I16"/>
    <mergeCell ref="F5:M5"/>
    <mergeCell ref="F4:M4"/>
    <mergeCell ref="B72:D72"/>
    <mergeCell ref="H72:L72"/>
    <mergeCell ref="D18:D19"/>
    <mergeCell ref="C18:C19"/>
    <mergeCell ref="F18:F19"/>
    <mergeCell ref="L18:L19"/>
    <mergeCell ref="H18:K18"/>
    <mergeCell ref="E18:E19"/>
    <mergeCell ref="B9:E9"/>
    <mergeCell ref="I7:J7"/>
    <mergeCell ref="F14:H14"/>
    <mergeCell ref="F9:H9"/>
    <mergeCell ref="I14:L14"/>
    <mergeCell ref="I9:L9"/>
  </mergeCells>
  <phoneticPr fontId="1" type="noConversion"/>
  <conditionalFormatting sqref="F20">
    <cfRule type="expression" dxfId="12" priority="3" stopIfTrue="1">
      <formula>ERROR.TYPE(F21)=7</formula>
    </cfRule>
  </conditionalFormatting>
  <conditionalFormatting sqref="L70">
    <cfRule type="cellIs" dxfId="11" priority="4" stopIfTrue="1" operator="equal">
      <formula>"ja"</formula>
    </cfRule>
    <cfRule type="cellIs" dxfId="10" priority="5" stopIfTrue="1" operator="equal">
      <formula>"nein"</formula>
    </cfRule>
  </conditionalFormatting>
  <conditionalFormatting sqref="F4:F5">
    <cfRule type="expression" dxfId="9" priority="6" stopIfTrue="1">
      <formula>$N$19&lt;&gt;$O$19</formula>
    </cfRule>
  </conditionalFormatting>
  <conditionalFormatting sqref="L21:L69">
    <cfRule type="cellIs" dxfId="8" priority="7" stopIfTrue="1" operator="equal">
      <formula>"ja"</formula>
    </cfRule>
    <cfRule type="cellIs" dxfId="7" priority="8" stopIfTrue="1" operator="equal">
      <formula>"nein"</formula>
    </cfRule>
  </conditionalFormatting>
  <conditionalFormatting sqref="F21:F69">
    <cfRule type="expression" dxfId="6" priority="9" stopIfTrue="1">
      <formula>ERROR.TYPE(F21)=7</formula>
    </cfRule>
  </conditionalFormatting>
  <conditionalFormatting sqref="E1:E2">
    <cfRule type="expression" dxfId="5" priority="10" stopIfTrue="1">
      <formula>$F$1&gt;0</formula>
    </cfRule>
  </conditionalFormatting>
  <conditionalFormatting sqref="G21:K21">
    <cfRule type="cellIs" dxfId="4" priority="19" stopIfTrue="1" operator="equal">
      <formula>0</formula>
    </cfRule>
  </conditionalFormatting>
  <conditionalFormatting sqref="L21">
    <cfRule type="cellIs" dxfId="3" priority="20" stopIfTrue="1" operator="equal">
      <formula>"ja"</formula>
    </cfRule>
    <cfRule type="cellIs" dxfId="2" priority="21" stopIfTrue="1" operator="equal">
      <formula>"nein"</formula>
    </cfRule>
    <cfRule type="cellIs" dxfId="1" priority="22" stopIfTrue="1" operator="equal">
      <formula>0</formula>
    </cfRule>
  </conditionalFormatting>
  <conditionalFormatting sqref="C21:E21">
    <cfRule type="cellIs" dxfId="0" priority="2" stopIfTrue="1" operator="equal">
      <formula>0</formula>
    </cfRule>
  </conditionalFormatting>
  <dataValidations count="8">
    <dataValidation type="list" allowBlank="1" showInputMessage="1" showErrorMessage="1" sqref="L21:L69" xr:uid="{00000000-0002-0000-0400-000000000000}">
      <formula1>"ja,nein"</formula1>
    </dataValidation>
    <dataValidation type="list" allowBlank="1" showInputMessage="1" showErrorMessage="1" sqref="C70" xr:uid="{00000000-0002-0000-0400-000001000000}">
      <formula1>"w,m"</formula1>
    </dataValidation>
    <dataValidation type="list" allowBlank="1" showInputMessage="1" showErrorMessage="1" sqref="K7" xr:uid="{00000000-0002-0000-0400-000002000000}">
      <formula1>"10m,25m"</formula1>
    </dataValidation>
    <dataValidation type="textLength" operator="equal" allowBlank="1" showInputMessage="1" showErrorMessage="1" errorTitle="Falsche Eingabe" error="Bitte Jahrgang im Format   JJJJ_x000a__x000a_Eingeben" promptTitle="Eingabe Jg. Année  JJJJ" sqref="B21:B69" xr:uid="{00000000-0002-0000-0400-000003000000}">
      <formula1>4</formula1>
    </dataValidation>
    <dataValidation type="list" allowBlank="1" showInputMessage="1" showErrorMessage="1" sqref="C21:C69" xr:uid="{00000000-0002-0000-0400-000004000000}">
      <formula1>"f,m"</formula1>
    </dataValidation>
    <dataValidation type="list" allowBlank="1" showInputMessage="1" showErrorMessage="1" promptTitle="Region" sqref="I11" xr:uid="{00000000-0002-0000-0400-000005000000}">
      <formula1>$P$42:$P$45</formula1>
    </dataValidation>
    <dataValidation type="list" allowBlank="1" showInputMessage="1" showErrorMessage="1" promptTitle="Wettkampf-Final" sqref="L11" xr:uid="{00000000-0002-0000-0400-000006000000}">
      <formula1>$Q$53:$Q$60</formula1>
    </dataValidation>
    <dataValidation type="list" allowBlank="1" showInputMessage="1" showErrorMessage="1" sqref="G21:G69" xr:uid="{00000000-0002-0000-0400-000007000000}">
      <formula1>"P10K,P10A,P10B,P10C,P10D,P10E,P25D"</formula1>
    </dataValidation>
  </dataValidations>
  <printOptions horizontalCentered="1"/>
  <pageMargins left="0.19685039370078741" right="0.19685039370078741" top="0.28999999999999998" bottom="0.59055118110236227" header="0.51181102362204722" footer="0.31496062992125984"/>
  <pageSetup paperSize="9" scale="95" orientation="landscape" r:id="rId1"/>
  <headerFooter alignWithMargins="0">
    <oddFooter>&amp;L&amp;8&amp;F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12</vt:i4>
      </vt:variant>
    </vt:vector>
  </HeadingPairs>
  <TitlesOfParts>
    <vt:vector size="17" baseType="lpstr">
      <vt:lpstr>Zuweisung zu Altersstufe</vt:lpstr>
      <vt:lpstr>Muster Gewehr</vt:lpstr>
      <vt:lpstr>Berechnung Altersstufe</vt:lpstr>
      <vt:lpstr>GEWEHR</vt:lpstr>
      <vt:lpstr>PISTOLE</vt:lpstr>
      <vt:lpstr>GEWEHR!Druckbereich</vt:lpstr>
      <vt:lpstr>'Muster Gewehr'!Druckbereich</vt:lpstr>
      <vt:lpstr>PISTOLE!Druckbereich</vt:lpstr>
      <vt:lpstr>GEWEHR!Drucktitel</vt:lpstr>
      <vt:lpstr>'Muster Gewehr'!Drucktitel</vt:lpstr>
      <vt:lpstr>PISTOLE!Drucktitel</vt:lpstr>
      <vt:lpstr>Finaljahr</vt:lpstr>
      <vt:lpstr>GEWEHR!kat</vt:lpstr>
      <vt:lpstr>PISTOLE!kat</vt:lpstr>
      <vt:lpstr>kat</vt:lpstr>
      <vt:lpstr>Region</vt:lpstr>
      <vt:lpstr>Regionen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KZen ANR</dc:title>
  <dc:subject>Testresultate J+S-Kurse</dc:subject>
  <dc:creator>August Wyss</dc:creator>
  <cp:lastModifiedBy>Urs Werthmüller</cp:lastModifiedBy>
  <cp:lastPrinted>2012-02-20T15:20:08Z</cp:lastPrinted>
  <dcterms:created xsi:type="dcterms:W3CDTF">2006-09-12T16:51:38Z</dcterms:created>
  <dcterms:modified xsi:type="dcterms:W3CDTF">2020-05-14T07:36:25Z</dcterms:modified>
</cp:coreProperties>
</file>