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core.xml" ContentType="application/vnd.openxmlformats-package.core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1d69be2c1a4dca1/SSV/SSV Gruppenmeisterschaft G10m/2027_Gruppenmeisterschaft SGM-G10/"/>
    </mc:Choice>
  </mc:AlternateContent>
  <xr:revisionPtr revIDLastSave="46" documentId="8_{A3B3FCF0-8C15-4720-8261-8499EA43C55D}" xr6:coauthVersionLast="47" xr6:coauthVersionMax="47" xr10:uidLastSave="{F3C8E28C-3FEB-47AC-A3BD-9B6E354E9F6F}"/>
  <bookViews>
    <workbookView xWindow="16275" yWindow="405" windowWidth="32505" windowHeight="19920" xr2:uid="{00000000-000D-0000-FFFF-FFFF00000000}"/>
  </bookViews>
  <sheets>
    <sheet name="Start" sheetId="16" r:id="rId1"/>
    <sheet name="1. Runde" sheetId="8" r:id="rId2"/>
    <sheet name="2. Runde" sheetId="17" r:id="rId3"/>
    <sheet name="3. Runde" sheetId="18" r:id="rId4"/>
    <sheet name="Vereine 10m" sheetId="20" r:id="rId5"/>
  </sheets>
  <definedNames>
    <definedName name="BisVereinsnummer">#REF!</definedName>
    <definedName name="_xlnm.Print_Area" localSheetId="1">'1. Runde'!$A$1:$K$72</definedName>
    <definedName name="_xlnm.Print_Area" localSheetId="2">'2. Runde'!$A$1:$K$72</definedName>
    <definedName name="_xlnm.Print_Area" localSheetId="3">'3. Runde'!$A$1:$K$72</definedName>
    <definedName name="_xlnm.Print_Area" localSheetId="0">Start!$A$1:$O$45</definedName>
    <definedName name="Lizenztyp">#REF!</definedName>
    <definedName name="VonVereinsnumm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6" l="1"/>
  <c r="N28" i="16" l="1"/>
  <c r="L28" i="16"/>
  <c r="E7" i="18" s="1"/>
  <c r="G7" i="18" s="1"/>
  <c r="E18" i="18"/>
  <c r="E14" i="18"/>
  <c r="E38" i="18" s="1"/>
  <c r="E61" i="18" s="1"/>
  <c r="E10" i="18"/>
  <c r="E34" i="18" s="1"/>
  <c r="E57" i="18" s="1"/>
  <c r="E6" i="18"/>
  <c r="E30" i="18"/>
  <c r="E53" i="18" s="1"/>
  <c r="E7" i="17"/>
  <c r="E31" i="17" s="1"/>
  <c r="E54" i="17" s="1"/>
  <c r="N30" i="16"/>
  <c r="L30" i="16"/>
  <c r="M14" i="16"/>
  <c r="C7" i="18" s="1"/>
  <c r="C31" i="18" s="1"/>
  <c r="C54" i="18" s="1"/>
  <c r="M15" i="16"/>
  <c r="C11" i="18" s="1"/>
  <c r="C35" i="18" s="1"/>
  <c r="C58" i="18" s="1"/>
  <c r="M16" i="16"/>
  <c r="M17" i="16"/>
  <c r="C19" i="18" s="1"/>
  <c r="C43" i="18" s="1"/>
  <c r="C66" i="18" s="1"/>
  <c r="H14" i="16"/>
  <c r="I14" i="16"/>
  <c r="H15" i="16"/>
  <c r="C11" i="17" s="1"/>
  <c r="C35" i="17" s="1"/>
  <c r="C58" i="17" s="1"/>
  <c r="I15" i="16"/>
  <c r="E10" i="17" s="1"/>
  <c r="E34" i="17" s="1"/>
  <c r="E57" i="17" s="1"/>
  <c r="H16" i="16"/>
  <c r="C15" i="18" s="1"/>
  <c r="C39" i="18" s="1"/>
  <c r="C62" i="18" s="1"/>
  <c r="I16" i="16"/>
  <c r="E14" i="17" s="1"/>
  <c r="E38" i="17" s="1"/>
  <c r="E61" i="17" s="1"/>
  <c r="H17" i="16"/>
  <c r="C19" i="17" s="1"/>
  <c r="C43" i="17" s="1"/>
  <c r="C66" i="17" s="1"/>
  <c r="I17" i="16"/>
  <c r="L14" i="16"/>
  <c r="L15" i="16"/>
  <c r="L16" i="16"/>
  <c r="B14" i="18" s="1"/>
  <c r="B38" i="18" s="1"/>
  <c r="B61" i="18" s="1"/>
  <c r="L17" i="16"/>
  <c r="B18" i="18" s="1"/>
  <c r="B42" i="18" s="1"/>
  <c r="B65" i="18" s="1"/>
  <c r="G14" i="16"/>
  <c r="G15" i="16"/>
  <c r="G16" i="16"/>
  <c r="B14" i="17" s="1"/>
  <c r="B38" i="17" s="1"/>
  <c r="B61" i="17" s="1"/>
  <c r="G17" i="16"/>
  <c r="B18" i="17" s="1"/>
  <c r="B42" i="17" s="1"/>
  <c r="B65" i="17" s="1"/>
  <c r="D9" i="18"/>
  <c r="D33" i="18" s="1"/>
  <c r="D56" i="18" s="1"/>
  <c r="D17" i="18"/>
  <c r="D41" i="18" s="1"/>
  <c r="D64" i="18" s="1"/>
  <c r="D13" i="18"/>
  <c r="D37" i="18" s="1"/>
  <c r="D60" i="18" s="1"/>
  <c r="D5" i="18"/>
  <c r="D29" i="18" s="1"/>
  <c r="D52" i="18" s="1"/>
  <c r="E47" i="18"/>
  <c r="E70" i="18" s="1"/>
  <c r="H44" i="18"/>
  <c r="H67" i="18" s="1"/>
  <c r="H43" i="18"/>
  <c r="H66" i="18" s="1"/>
  <c r="H42" i="18"/>
  <c r="H65" i="18" s="1"/>
  <c r="H41" i="18"/>
  <c r="H64" i="18" s="1"/>
  <c r="H40" i="18"/>
  <c r="H63" i="18" s="1"/>
  <c r="H39" i="18"/>
  <c r="H62" i="18" s="1"/>
  <c r="H38" i="18"/>
  <c r="H61" i="18" s="1"/>
  <c r="H37" i="18"/>
  <c r="H60" i="18" s="1"/>
  <c r="H36" i="18"/>
  <c r="H59" i="18" s="1"/>
  <c r="H35" i="18"/>
  <c r="H58" i="18" s="1"/>
  <c r="H34" i="18"/>
  <c r="H57" i="18" s="1"/>
  <c r="H33" i="18"/>
  <c r="H56" i="18" s="1"/>
  <c r="H32" i="18"/>
  <c r="H55" i="18" s="1"/>
  <c r="H31" i="18"/>
  <c r="H54" i="18" s="1"/>
  <c r="H30" i="18"/>
  <c r="H53" i="18" s="1"/>
  <c r="H29" i="18"/>
  <c r="H52" i="18" s="1"/>
  <c r="H28" i="18"/>
  <c r="H51" i="18" s="1"/>
  <c r="K26" i="18"/>
  <c r="K49" i="18"/>
  <c r="I19" i="18"/>
  <c r="I43" i="18" s="1"/>
  <c r="I66" i="18" s="1"/>
  <c r="D19" i="18"/>
  <c r="D43" i="18" s="1"/>
  <c r="D66" i="18" s="1"/>
  <c r="I15" i="18"/>
  <c r="I39" i="18" s="1"/>
  <c r="I62" i="18" s="1"/>
  <c r="D15" i="18"/>
  <c r="D39" i="18" s="1"/>
  <c r="D62" i="18" s="1"/>
  <c r="I11" i="18"/>
  <c r="I35" i="18" s="1"/>
  <c r="I58" i="18" s="1"/>
  <c r="D11" i="18"/>
  <c r="D35" i="18" s="1"/>
  <c r="D58" i="18" s="1"/>
  <c r="I7" i="18"/>
  <c r="I31" i="18" s="1"/>
  <c r="I54" i="18" s="1"/>
  <c r="D7" i="18"/>
  <c r="D31" i="18" s="1"/>
  <c r="D54" i="18" s="1"/>
  <c r="I4" i="18"/>
  <c r="I28" i="18" s="1"/>
  <c r="I51" i="18" s="1"/>
  <c r="E4" i="18"/>
  <c r="E28" i="18" s="1"/>
  <c r="E51" i="18" s="1"/>
  <c r="C4" i="18"/>
  <c r="C28" i="18" s="1"/>
  <c r="C51" i="18" s="1"/>
  <c r="K3" i="18"/>
  <c r="K27" i="18" s="1"/>
  <c r="K50" i="18" s="1"/>
  <c r="H3" i="18"/>
  <c r="H27" i="18" s="1"/>
  <c r="H50" i="18" s="1"/>
  <c r="C3" i="18"/>
  <c r="C27" i="18" s="1"/>
  <c r="C50" i="18" s="1"/>
  <c r="I2" i="18"/>
  <c r="I26" i="18" s="1"/>
  <c r="I49" i="18" s="1"/>
  <c r="B2" i="18"/>
  <c r="B26" i="18" s="1"/>
  <c r="B49" i="18" s="1"/>
  <c r="D17" i="17"/>
  <c r="D41" i="17" s="1"/>
  <c r="D64" i="17" s="1"/>
  <c r="D9" i="17"/>
  <c r="D33" i="17" s="1"/>
  <c r="D56" i="17" s="1"/>
  <c r="D13" i="17"/>
  <c r="D37" i="17" s="1"/>
  <c r="D60" i="17" s="1"/>
  <c r="D5" i="17"/>
  <c r="D29" i="17" s="1"/>
  <c r="D52" i="17" s="1"/>
  <c r="E6" i="17"/>
  <c r="E30" i="17" s="1"/>
  <c r="E53" i="17" s="1"/>
  <c r="E47" i="17"/>
  <c r="E70" i="17" s="1"/>
  <c r="H44" i="17"/>
  <c r="H67" i="17" s="1"/>
  <c r="H43" i="17"/>
  <c r="H66" i="17" s="1"/>
  <c r="H42" i="17"/>
  <c r="H65" i="17" s="1"/>
  <c r="H41" i="17"/>
  <c r="H64" i="17" s="1"/>
  <c r="H40" i="17"/>
  <c r="H63" i="17" s="1"/>
  <c r="H39" i="17"/>
  <c r="H62" i="17"/>
  <c r="H38" i="17"/>
  <c r="H61" i="17" s="1"/>
  <c r="H37" i="17"/>
  <c r="H60" i="17" s="1"/>
  <c r="H36" i="17"/>
  <c r="H59" i="17" s="1"/>
  <c r="H35" i="17"/>
  <c r="H58" i="17" s="1"/>
  <c r="H34" i="17"/>
  <c r="H57" i="17" s="1"/>
  <c r="H33" i="17"/>
  <c r="H56" i="17" s="1"/>
  <c r="H32" i="17"/>
  <c r="H55" i="17" s="1"/>
  <c r="H31" i="17"/>
  <c r="H54" i="17"/>
  <c r="H30" i="17"/>
  <c r="H53" i="17" s="1"/>
  <c r="H29" i="17"/>
  <c r="H52" i="17" s="1"/>
  <c r="H28" i="17"/>
  <c r="H51" i="17"/>
  <c r="K26" i="17"/>
  <c r="K49" i="17"/>
  <c r="I19" i="17"/>
  <c r="I43" i="17" s="1"/>
  <c r="I66" i="17" s="1"/>
  <c r="D19" i="17"/>
  <c r="D43" i="17" s="1"/>
  <c r="D66" i="17" s="1"/>
  <c r="I15" i="17"/>
  <c r="I39" i="17" s="1"/>
  <c r="I62" i="17" s="1"/>
  <c r="D15" i="17"/>
  <c r="D39" i="17" s="1"/>
  <c r="D62" i="17" s="1"/>
  <c r="I11" i="17"/>
  <c r="I35" i="17" s="1"/>
  <c r="I58" i="17" s="1"/>
  <c r="D11" i="17"/>
  <c r="D35" i="17" s="1"/>
  <c r="D58" i="17" s="1"/>
  <c r="I7" i="17"/>
  <c r="I31" i="17" s="1"/>
  <c r="I54" i="17" s="1"/>
  <c r="D7" i="17"/>
  <c r="D31" i="17" s="1"/>
  <c r="D54" i="17" s="1"/>
  <c r="I4" i="17"/>
  <c r="I28" i="17" s="1"/>
  <c r="I51" i="17" s="1"/>
  <c r="E4" i="17"/>
  <c r="E28" i="17" s="1"/>
  <c r="E51" i="17" s="1"/>
  <c r="C4" i="17"/>
  <c r="C28" i="17" s="1"/>
  <c r="C51" i="17" s="1"/>
  <c r="K3" i="17"/>
  <c r="K27" i="17" s="1"/>
  <c r="K50" i="17" s="1"/>
  <c r="H3" i="17"/>
  <c r="H27" i="17" s="1"/>
  <c r="H50" i="17" s="1"/>
  <c r="C3" i="17"/>
  <c r="C27" i="17" s="1"/>
  <c r="C50" i="17" s="1"/>
  <c r="I2" i="17"/>
  <c r="I26" i="17" s="1"/>
  <c r="I49" i="17" s="1"/>
  <c r="B2" i="17"/>
  <c r="B26" i="17" s="1"/>
  <c r="B49" i="17" s="1"/>
  <c r="D7" i="8"/>
  <c r="D31" i="8" s="1"/>
  <c r="D54" i="8" s="1"/>
  <c r="E47" i="8"/>
  <c r="E70" i="8" s="1"/>
  <c r="K3" i="8"/>
  <c r="K27" i="8" s="1"/>
  <c r="K50" i="8" s="1"/>
  <c r="H28" i="8"/>
  <c r="H51" i="8" s="1"/>
  <c r="I19" i="8"/>
  <c r="I43" i="8" s="1"/>
  <c r="I66" i="8" s="1"/>
  <c r="I15" i="8"/>
  <c r="I39" i="8" s="1"/>
  <c r="I62" i="8" s="1"/>
  <c r="I11" i="8"/>
  <c r="I35" i="8" s="1"/>
  <c r="I58" i="8" s="1"/>
  <c r="I7" i="8"/>
  <c r="D19" i="8"/>
  <c r="D43" i="8" s="1"/>
  <c r="D66" i="8" s="1"/>
  <c r="D15" i="8"/>
  <c r="D39" i="8" s="1"/>
  <c r="D62" i="8" s="1"/>
  <c r="D11" i="8"/>
  <c r="D35" i="8" s="1"/>
  <c r="D58" i="8" s="1"/>
  <c r="E7" i="8"/>
  <c r="E31" i="8" s="1"/>
  <c r="E54" i="8" s="1"/>
  <c r="I4" i="8"/>
  <c r="I28" i="8" s="1"/>
  <c r="I51" i="8" s="1"/>
  <c r="H3" i="8"/>
  <c r="H27" i="8" s="1"/>
  <c r="H50" i="8" s="1"/>
  <c r="E18" i="8"/>
  <c r="E42" i="8" s="1"/>
  <c r="E65" i="8" s="1"/>
  <c r="E14" i="8"/>
  <c r="E38" i="8" s="1"/>
  <c r="E61" i="8" s="1"/>
  <c r="E10" i="8"/>
  <c r="E6" i="8"/>
  <c r="E30" i="8" s="1"/>
  <c r="E53" i="8" s="1"/>
  <c r="C19" i="8"/>
  <c r="C43" i="8" s="1"/>
  <c r="C66" i="8" s="1"/>
  <c r="C15" i="8"/>
  <c r="C39" i="8" s="1"/>
  <c r="C62" i="8" s="1"/>
  <c r="C11" i="8"/>
  <c r="C35" i="8" s="1"/>
  <c r="C58" i="8" s="1"/>
  <c r="C7" i="8"/>
  <c r="C31" i="8" s="1"/>
  <c r="C54" i="8" s="1"/>
  <c r="B18" i="8"/>
  <c r="B42" i="8" s="1"/>
  <c r="B65" i="8" s="1"/>
  <c r="B14" i="8"/>
  <c r="B38" i="8" s="1"/>
  <c r="B61" i="8" s="1"/>
  <c r="B10" i="8"/>
  <c r="B34" i="8" s="1"/>
  <c r="B57" i="8" s="1"/>
  <c r="B6" i="8"/>
  <c r="B30" i="8" s="1"/>
  <c r="B53" i="8" s="1"/>
  <c r="I2" i="8"/>
  <c r="I26" i="8" s="1"/>
  <c r="I49" i="8" s="1"/>
  <c r="E4" i="8"/>
  <c r="E28" i="8" s="1"/>
  <c r="E51" i="8" s="1"/>
  <c r="C4" i="8"/>
  <c r="C28" i="8" s="1"/>
  <c r="C51" i="8" s="1"/>
  <c r="C3" i="8"/>
  <c r="C27" i="8" s="1"/>
  <c r="C50" i="8" s="1"/>
  <c r="B2" i="8"/>
  <c r="B26" i="8" s="1"/>
  <c r="B49" i="8" s="1"/>
  <c r="O13" i="16"/>
  <c r="K19" i="16" s="1"/>
  <c r="J13" i="16"/>
  <c r="F19" i="16" s="1"/>
  <c r="E34" i="8"/>
  <c r="E57" i="8" s="1"/>
  <c r="H30" i="8"/>
  <c r="H53" i="8" s="1"/>
  <c r="H31" i="8"/>
  <c r="H54" i="8" s="1"/>
  <c r="H32" i="8"/>
  <c r="H55" i="8" s="1"/>
  <c r="H33" i="8"/>
  <c r="H56" i="8" s="1"/>
  <c r="H34" i="8"/>
  <c r="H57" i="8"/>
  <c r="H35" i="8"/>
  <c r="H58" i="8" s="1"/>
  <c r="H36" i="8"/>
  <c r="H59" i="8" s="1"/>
  <c r="H37" i="8"/>
  <c r="H60" i="8" s="1"/>
  <c r="H38" i="8"/>
  <c r="H61" i="8" s="1"/>
  <c r="H39" i="8"/>
  <c r="H62" i="8" s="1"/>
  <c r="H40" i="8"/>
  <c r="H63" i="8"/>
  <c r="H41" i="8"/>
  <c r="H64" i="8" s="1"/>
  <c r="H42" i="8"/>
  <c r="H65" i="8"/>
  <c r="H43" i="8"/>
  <c r="H66" i="8" s="1"/>
  <c r="H44" i="8"/>
  <c r="H67" i="8" s="1"/>
  <c r="H29" i="8"/>
  <c r="H52" i="8" s="1"/>
  <c r="K26" i="8"/>
  <c r="K49" i="8" s="1"/>
  <c r="E31" i="18" l="1"/>
  <c r="E54" i="18" s="1"/>
  <c r="G7" i="17"/>
  <c r="E11" i="17" s="1"/>
  <c r="G7" i="8"/>
  <c r="E11" i="18"/>
  <c r="I21" i="8"/>
  <c r="I45" i="8" s="1"/>
  <c r="I68" i="8" s="1"/>
  <c r="C15" i="17"/>
  <c r="C39" i="17" s="1"/>
  <c r="C62" i="17" s="1"/>
  <c r="I31" i="8"/>
  <c r="I54" i="8" s="1"/>
  <c r="B6" i="18"/>
  <c r="B30" i="18" s="1"/>
  <c r="B53" i="18" s="1"/>
  <c r="I21" i="18"/>
  <c r="I45" i="18" s="1"/>
  <c r="I68" i="18" s="1"/>
  <c r="I21" i="17"/>
  <c r="I45" i="17" s="1"/>
  <c r="I68" i="17" s="1"/>
  <c r="E42" i="18"/>
  <c r="E65" i="18" s="1"/>
  <c r="E18" i="17"/>
  <c r="E42" i="17" s="1"/>
  <c r="E65" i="17" s="1"/>
  <c r="B10" i="18"/>
  <c r="B34" i="18" s="1"/>
  <c r="B57" i="18" s="1"/>
  <c r="B6" i="17"/>
  <c r="B30" i="17" s="1"/>
  <c r="B53" i="17" s="1"/>
  <c r="C7" i="17"/>
  <c r="C31" i="17" s="1"/>
  <c r="C54" i="17" s="1"/>
  <c r="B10" i="17"/>
  <c r="B34" i="17" s="1"/>
  <c r="B57" i="17" s="1"/>
  <c r="E35" i="18" l="1"/>
  <c r="E58" i="18" s="1"/>
  <c r="G11" i="18"/>
  <c r="G35" i="18" s="1"/>
  <c r="G58" i="18" s="1"/>
  <c r="E35" i="17"/>
  <c r="E58" i="17" s="1"/>
  <c r="G11" i="17"/>
  <c r="G35" i="17" s="1"/>
  <c r="G58" i="17" s="1"/>
  <c r="G31" i="17"/>
  <c r="G54" i="17" s="1"/>
  <c r="G31" i="18"/>
  <c r="G54" i="18" s="1"/>
  <c r="G31" i="8"/>
  <c r="G54" i="8" s="1"/>
  <c r="E11" i="8"/>
  <c r="G11" i="8" s="1"/>
  <c r="E15" i="18" l="1"/>
  <c r="E15" i="17"/>
  <c r="G15" i="17" s="1"/>
  <c r="E35" i="8"/>
  <c r="E58" i="8" s="1"/>
  <c r="E39" i="18" l="1"/>
  <c r="E62" i="18" s="1"/>
  <c r="G15" i="18"/>
  <c r="G39" i="18" s="1"/>
  <c r="G62" i="18" s="1"/>
  <c r="E39" i="17"/>
  <c r="E62" i="17" s="1"/>
  <c r="G35" i="8"/>
  <c r="G58" i="8" s="1"/>
  <c r="E15" i="8"/>
  <c r="G15" i="8" s="1"/>
  <c r="E19" i="17"/>
  <c r="G19" i="17" s="1"/>
  <c r="G39" i="17"/>
  <c r="G62" i="17" s="1"/>
  <c r="E19" i="18" l="1"/>
  <c r="E39" i="8"/>
  <c r="E62" i="8" s="1"/>
  <c r="E43" i="17"/>
  <c r="E66" i="17" s="1"/>
  <c r="G43" i="17"/>
  <c r="G66" i="17" s="1"/>
  <c r="E43" i="18" l="1"/>
  <c r="E66" i="18" s="1"/>
  <c r="G19" i="18"/>
  <c r="G43" i="18" s="1"/>
  <c r="G66" i="18" s="1"/>
  <c r="E19" i="8"/>
  <c r="G19" i="8" s="1"/>
  <c r="G39" i="8"/>
  <c r="G62" i="8" s="1"/>
  <c r="E43" i="8" l="1"/>
  <c r="E66" i="8" s="1"/>
  <c r="G43" i="8"/>
  <c r="G66" i="8" s="1"/>
</calcChain>
</file>

<file path=xl/sharedStrings.xml><?xml version="1.0" encoding="utf-8"?>
<sst xmlns="http://schemas.openxmlformats.org/spreadsheetml/2006/main" count="947" uniqueCount="599">
  <si>
    <t>-</t>
  </si>
  <si>
    <t>Kontrolle</t>
  </si>
  <si>
    <t>Total</t>
  </si>
  <si>
    <t>Elite</t>
  </si>
  <si>
    <t>E-Mail:</t>
  </si>
  <si>
    <t>Nein:</t>
  </si>
  <si>
    <t>1. Karton Nr.</t>
  </si>
  <si>
    <t>Schweizer Gruppenmeisterschaft</t>
  </si>
  <si>
    <t>Championnat suisse de groupes</t>
  </si>
  <si>
    <t>Gewehr 10m / carabine 10m</t>
  </si>
  <si>
    <t>Name + Vorname / Nom et prénom</t>
  </si>
  <si>
    <t>Lizenz-Nr.   Licence no:</t>
  </si>
  <si>
    <t>Auswechselschütze tireurs remplaçants</t>
  </si>
  <si>
    <t>Gruppe Nr. / groupe no:</t>
  </si>
  <si>
    <t>Verein/Société:</t>
  </si>
  <si>
    <t>Vereinsnummer</t>
  </si>
  <si>
    <t>Ja</t>
  </si>
  <si>
    <t>Adresse/adresse:</t>
  </si>
  <si>
    <t>1. Carton-no:</t>
  </si>
  <si>
    <t>Tel./tél:</t>
  </si>
  <si>
    <t>Erläuterungen / remarques:</t>
  </si>
  <si>
    <r>
      <t xml:space="preserve">Bei Auswechselschützen muss ein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in die entsprechende Spalte eingetragen werden</t>
    </r>
  </si>
  <si>
    <r>
      <t>Die Scheibenart muss mit einem</t>
    </r>
    <r>
      <rPr>
        <b/>
        <i/>
        <sz val="10"/>
        <rFont val="Arial"/>
        <family val="2"/>
      </rPr>
      <t xml:space="preserve"> x</t>
    </r>
    <r>
      <rPr>
        <i/>
        <sz val="10"/>
        <rFont val="Arial"/>
        <family val="2"/>
      </rPr>
      <t xml:space="preserve"> im entsprechenden Feld eingetragen werden</t>
    </r>
  </si>
  <si>
    <r>
      <t xml:space="preserve">Signalez les tireurs remplaçants par un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dans la colonne correspondante</t>
    </r>
  </si>
  <si>
    <r>
      <t xml:space="preserve">Placez un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dans la case correspondant au type de cibles.</t>
    </r>
  </si>
  <si>
    <t xml:space="preserve"> </t>
  </si>
  <si>
    <t>Name + Vorname                       Nom et prénom</t>
  </si>
  <si>
    <t>JG Année</t>
  </si>
  <si>
    <t>Elektronisch:</t>
  </si>
  <si>
    <t>Runde: Tour:</t>
  </si>
  <si>
    <t>Verein: Sociéte:</t>
  </si>
  <si>
    <t>Funktionär: Responsable:</t>
  </si>
  <si>
    <t>Vereinsnummer: Société No:</t>
  </si>
  <si>
    <t>Strasse, PLZ, Ort: rue, NPA, lieu:</t>
  </si>
  <si>
    <t>Name, Nom:</t>
  </si>
  <si>
    <t>Jg: Année</t>
  </si>
  <si>
    <t>Lizenz Nr./Licence no:</t>
  </si>
  <si>
    <t>Gruppe:Groupe:</t>
  </si>
  <si>
    <t>Tel. / Tél:</t>
  </si>
  <si>
    <t>Resultat  Résultat</t>
  </si>
  <si>
    <t>Contrôle</t>
  </si>
  <si>
    <t>Elite Elite</t>
  </si>
  <si>
    <t>Gruppenmeisterschaft SSV Gewehr 10m
Championnant de groupes SSV carabine 10m</t>
  </si>
  <si>
    <t>Die aufgeführten Schützen sind lizenzierte Mitglieder unseres Vereins. Sie haben Vorschrifts- gemäss geschossen.  Les tireurs inscripts sont membres licenciés de notre société. Ils ont tiré confoormément aux prescriptions.</t>
  </si>
  <si>
    <t>Der Kontrolleur / Le Contrôleur:</t>
  </si>
  <si>
    <t>Les cibles / feuilles de stand doivent être utilisées dans l'ordre de leur numérotation.</t>
  </si>
  <si>
    <t>Die Scheiben müssen der Reihe nach verbraucht werden.</t>
  </si>
  <si>
    <t>Fehraltorf, Sportschützen Fehraltorf u.Umgebung</t>
  </si>
  <si>
    <t>1.01.0.15.014</t>
  </si>
  <si>
    <t xml:space="preserve">Vereinsname gemäs SAT-Admin erfassen bitte. </t>
  </si>
  <si>
    <t>Veuillez saisir le nom de l'association conformément à SAT-Admin.</t>
  </si>
  <si>
    <t>Nombre de Numéro de licence</t>
  </si>
  <si>
    <t>Catégorie</t>
  </si>
  <si>
    <t>Numéro de la société</t>
  </si>
  <si>
    <t>Nom de la société</t>
  </si>
  <si>
    <t>Actif-A F10m</t>
  </si>
  <si>
    <t>Total général</t>
  </si>
  <si>
    <t>1.00.7.UR.047</t>
  </si>
  <si>
    <t>Uruguay Swiss Shooting Society of Nueva Helvecia</t>
  </si>
  <si>
    <t>1.00.8.00.001</t>
  </si>
  <si>
    <t>Ausländische Einzelschützen</t>
  </si>
  <si>
    <t>1.00.8.AT.101</t>
  </si>
  <si>
    <t>Schützengilde Klostertal</t>
  </si>
  <si>
    <t>1.01.0.01.138</t>
  </si>
  <si>
    <t>Wettswil am Albis Feldschützenverein</t>
  </si>
  <si>
    <t>1.01.0.02.001</t>
  </si>
  <si>
    <t>Humlikon-Adlikon Schützenverein</t>
  </si>
  <si>
    <t>Bettensee Schützen Kloten-Dietlikon</t>
  </si>
  <si>
    <t>1.01.0.05.140</t>
  </si>
  <si>
    <t>Wetzikon Schützengesellschaft</t>
  </si>
  <si>
    <t>1.01.0.06.002</t>
  </si>
  <si>
    <t>Adliswil Schützenverein</t>
  </si>
  <si>
    <t>1.01.0.06.131</t>
  </si>
  <si>
    <t>Wädenswil Schützenverein</t>
  </si>
  <si>
    <t>1.01.0.07.086</t>
  </si>
  <si>
    <t>Oetwil am See Militärschiessverein</t>
  </si>
  <si>
    <t>1.01.0.08.075</t>
  </si>
  <si>
    <t>Illnau-Effretikon Schiesssportverein</t>
  </si>
  <si>
    <t>1.01.0.09.125</t>
  </si>
  <si>
    <t>Uster Schützengesellschaft</t>
  </si>
  <si>
    <t>1.01.0.10.119</t>
  </si>
  <si>
    <t>Pfungen Schützenverein</t>
  </si>
  <si>
    <t>1.01.0.11.173</t>
  </si>
  <si>
    <t>Zürich-Neumünster Standschützengesellschaft</t>
  </si>
  <si>
    <t>1.01.0.11.179</t>
  </si>
  <si>
    <t>Zürich Schützengesellschaft der Stadt</t>
  </si>
  <si>
    <t>1.01.0.12.007</t>
  </si>
  <si>
    <t>Stammheim Sportschützen</t>
  </si>
  <si>
    <t>1.01.0.12.049</t>
  </si>
  <si>
    <t>Wila-Turbenthal Sportschützen</t>
  </si>
  <si>
    <t>1.01.0.12.051</t>
  </si>
  <si>
    <t>Winterthur-Stadt Sportschützen</t>
  </si>
  <si>
    <t>1.01.0.13.015</t>
  </si>
  <si>
    <t>Meilen Sportschützen Feld-Meilen</t>
  </si>
  <si>
    <t>1.01.0.13.026</t>
  </si>
  <si>
    <t>Küsnacht Sportschützen</t>
  </si>
  <si>
    <t>1.01.0.14.003</t>
  </si>
  <si>
    <t>Affoltern a. A. Sportschützen</t>
  </si>
  <si>
    <t>1.01.0.14.011</t>
  </si>
  <si>
    <t>Dielsdorf und Umgebung Sportschützen</t>
  </si>
  <si>
    <t>1.01.0.14.016</t>
  </si>
  <si>
    <t>Glattfelden Sportschützen-Verein</t>
  </si>
  <si>
    <t>1.01.0.14.037</t>
  </si>
  <si>
    <t>Schlieren Sportschützen Limmattal</t>
  </si>
  <si>
    <t>1.01.0.14.045</t>
  </si>
  <si>
    <t>Wallisellen Sportschützengesellschaft</t>
  </si>
  <si>
    <t>1.01.0.14.055</t>
  </si>
  <si>
    <t>Zürich 11 Sportschützen</t>
  </si>
  <si>
    <t>1.01.0.14.057</t>
  </si>
  <si>
    <t>Albisrieden-Urdorf Sportschützen</t>
  </si>
  <si>
    <t>1.01.0.14.058</t>
  </si>
  <si>
    <t>Zürich-Aussersihl Sportschützen-Gesellschaft</t>
  </si>
  <si>
    <t>1.01.0.15.027</t>
  </si>
  <si>
    <t>Männedorf Sportschützen</t>
  </si>
  <si>
    <t>1.02.1.00.023</t>
  </si>
  <si>
    <t>Bönigen Sportschützen</t>
  </si>
  <si>
    <t>1.02.1.00.037</t>
  </si>
  <si>
    <t>Grindelwald Kleinkaliberschützen</t>
  </si>
  <si>
    <t>1.02.1.00.038</t>
  </si>
  <si>
    <t>Gstaad-Saanen Sportschützen</t>
  </si>
  <si>
    <t>1.02.1.00.063</t>
  </si>
  <si>
    <t>Meiringen Kleinkaliberschützen</t>
  </si>
  <si>
    <t>1.02.1.00.101</t>
  </si>
  <si>
    <t>Thunersee-Region Luftgewehrschützen</t>
  </si>
  <si>
    <t>1.02.1.00.125</t>
  </si>
  <si>
    <t>Zweisimmen-St.Stephan Sportschützen</t>
  </si>
  <si>
    <t>1.02.1.00.127</t>
  </si>
  <si>
    <t>Oberwil i.S. Sportschützen</t>
  </si>
  <si>
    <t>1.02.1.00.133</t>
  </si>
  <si>
    <t>Frutigen Sportschützen Frutigland</t>
  </si>
  <si>
    <t>1.02.1.01.037</t>
  </si>
  <si>
    <t>Reichenbach i. K. Schützengesellschaft</t>
  </si>
  <si>
    <t>1.02.1.03.028</t>
  </si>
  <si>
    <t>Diemtigtal Sportschützen</t>
  </si>
  <si>
    <t>1.02.1.07.132</t>
  </si>
  <si>
    <t>Stalden-Schwanden Luftgewehr- + Luftpistolen-Sekt.</t>
  </si>
  <si>
    <t>1.02.1.07.161</t>
  </si>
  <si>
    <t>Thun Stadtschützen</t>
  </si>
  <si>
    <t>1.02.2.00.011</t>
  </si>
  <si>
    <t>Bätterkinden Sportschützen</t>
  </si>
  <si>
    <t>1.02.2.01.049</t>
  </si>
  <si>
    <t>Münsingen Sportschützen</t>
  </si>
  <si>
    <t>1.02.2.02.074</t>
  </si>
  <si>
    <t>Signau Feldschützengesellschaft</t>
  </si>
  <si>
    <t>1.02.2.03.030</t>
  </si>
  <si>
    <t>Huttwil Sportschützen</t>
  </si>
  <si>
    <t>1.02.3.00.099</t>
  </si>
  <si>
    <t>Thörigen-Herzogenbuchsee Sportschützen</t>
  </si>
  <si>
    <t>1.02.3.02.026</t>
  </si>
  <si>
    <t>Burgdorf Stadtschützen</t>
  </si>
  <si>
    <t>1.02.3.03.085</t>
  </si>
  <si>
    <t>Urtenen Sportschützen Grauholz</t>
  </si>
  <si>
    <t>1.02.3.03.087</t>
  </si>
  <si>
    <t>Münchenbuchsee Feldschützen</t>
  </si>
  <si>
    <t>1.02.4.00.005</t>
  </si>
  <si>
    <t>Aegerten, Sportschützen Biel-Aegerten</t>
  </si>
  <si>
    <t>1.02.4.00.081</t>
  </si>
  <si>
    <t>Pieterlen Sportschützen</t>
  </si>
  <si>
    <t>1.02.4.00.093</t>
  </si>
  <si>
    <t>Schwarzenburg Sportschützen</t>
  </si>
  <si>
    <t>1.02.4.00.100</t>
  </si>
  <si>
    <t>Thörishaus Sportschützen</t>
  </si>
  <si>
    <t>1.02.4.00.116</t>
  </si>
  <si>
    <t>Wattenwil Kleinkaliberschützen</t>
  </si>
  <si>
    <t>1.02.4.00.135</t>
  </si>
  <si>
    <t>Gampelen Sportschützen</t>
  </si>
  <si>
    <t>1.02.4.01.029</t>
  </si>
  <si>
    <t>Neuenegg Sportschützen Bramberg-Neuenegg</t>
  </si>
  <si>
    <t>1.02.4.01.034</t>
  </si>
  <si>
    <t>Bern Stadtschützen</t>
  </si>
  <si>
    <t>1.02.4.01.076</t>
  </si>
  <si>
    <t>Oberbalm, Sportschützen</t>
  </si>
  <si>
    <t>1.02.4.01.109</t>
  </si>
  <si>
    <t>Vechigen Sportschützen</t>
  </si>
  <si>
    <t>1.02.4.01.124</t>
  </si>
  <si>
    <t>Zollikofen, 10-Meter-Schützen</t>
  </si>
  <si>
    <t>1.02.4.03.055</t>
  </si>
  <si>
    <t>Guggisberg Militärschützengesellschaft</t>
  </si>
  <si>
    <t>1.02.5.03.034</t>
  </si>
  <si>
    <t>Büren an der Aare Schützenverein</t>
  </si>
  <si>
    <t>1.02.5.06.090</t>
  </si>
  <si>
    <t>Mörigen Feldschützen</t>
  </si>
  <si>
    <t>1.02.5.06.128</t>
  </si>
  <si>
    <t>Walperswil Feldschützen</t>
  </si>
  <si>
    <t>1.02.7.00.019</t>
  </si>
  <si>
    <t>1.03.0.01.077</t>
  </si>
  <si>
    <t>Luzern Schützengesellschaft der Stadt</t>
  </si>
  <si>
    <t>1.03.0.02.098</t>
  </si>
  <si>
    <t>Perlen Schützengesellschaft</t>
  </si>
  <si>
    <t>1.03.0.02.113</t>
  </si>
  <si>
    <t>Root Schützengesellschaft</t>
  </si>
  <si>
    <t>1.03.0.04.115</t>
  </si>
  <si>
    <t>Ruswil Schützenverein</t>
  </si>
  <si>
    <t>1.03.0.05.032</t>
  </si>
  <si>
    <t>Ettiswil Feldschützen</t>
  </si>
  <si>
    <t>1.03.0.05.136</t>
  </si>
  <si>
    <t>Willisau Schützenverein</t>
  </si>
  <si>
    <t>1.03.0.06.122</t>
  </si>
  <si>
    <t>Schüpfheim Sportschützengesellschaft</t>
  </si>
  <si>
    <t>1.05.0.02.002</t>
  </si>
  <si>
    <t>Altendorf Feldschützen</t>
  </si>
  <si>
    <t>1.05.0.03.017</t>
  </si>
  <si>
    <t>Einsiedeln Schützenverein Tell</t>
  </si>
  <si>
    <t>1.06.0.00.006</t>
  </si>
  <si>
    <t>Lungern, Schützengesellschaft</t>
  </si>
  <si>
    <t>1.08.0.00.010</t>
  </si>
  <si>
    <t>Glarus, Sportschützen Glarnerland</t>
  </si>
  <si>
    <t>1.09.0.00.006</t>
  </si>
  <si>
    <t>Cham, SSV Cham-Ennetsee</t>
  </si>
  <si>
    <t>1.10.0.01.267</t>
  </si>
  <si>
    <t>Fribourg Société de tir de la Ville</t>
  </si>
  <si>
    <t>1.10.0.02.080</t>
  </si>
  <si>
    <t>Heitenried Schützen</t>
  </si>
  <si>
    <t>1.10.0.03.220</t>
  </si>
  <si>
    <t>Bulle Société de tir à air comprimé</t>
  </si>
  <si>
    <t>1.10.0.06.246</t>
  </si>
  <si>
    <t>Dompierre-Russy, Société de Tir Les Carabiniers</t>
  </si>
  <si>
    <t>1.11.0.01.193</t>
  </si>
  <si>
    <t>Solothurn Feldwaffenverein</t>
  </si>
  <si>
    <t>1.11.0.02.006</t>
  </si>
  <si>
    <t>Selzach Sportschützen Leberberg</t>
  </si>
  <si>
    <t>1.11.0.02.029</t>
  </si>
  <si>
    <t>Riedholz-Feldbrunnen Sportschützen</t>
  </si>
  <si>
    <t>1.11.0.02.189</t>
  </si>
  <si>
    <t>Selzach-Altreu Sportschützen</t>
  </si>
  <si>
    <t>1.11.0.03.205</t>
  </si>
  <si>
    <t>Biezwil Sportschützen</t>
  </si>
  <si>
    <t>Gerlafingen Sportschützen</t>
  </si>
  <si>
    <t>1.11.0.04.035</t>
  </si>
  <si>
    <t>Sportschützen Subingen-Deitingen</t>
  </si>
  <si>
    <t>1.11.0.04.241</t>
  </si>
  <si>
    <t>Winistorf Sportschützen</t>
  </si>
  <si>
    <t>1.11.0.05.017</t>
  </si>
  <si>
    <t>Balsthal-Klus Schützenverein</t>
  </si>
  <si>
    <t>1.11.0.05.085</t>
  </si>
  <si>
    <t>Aedermannsdorf-Herbetswil Sportschützen</t>
  </si>
  <si>
    <t>1.11.0.06.046</t>
  </si>
  <si>
    <t>Niederbipp Sportschützen</t>
  </si>
  <si>
    <t>1.11.0.06.152</t>
  </si>
  <si>
    <t>Oberbuchsiten Schützenverein</t>
  </si>
  <si>
    <t>1.11.0.07.011</t>
  </si>
  <si>
    <t>Gretzenbach Sportschützen</t>
  </si>
  <si>
    <t>1.11.0.07.028</t>
  </si>
  <si>
    <t>Boningen Militärschützen</t>
  </si>
  <si>
    <t>1.11.0.07.039</t>
  </si>
  <si>
    <t>Wangen bei Olten Sportschützen</t>
  </si>
  <si>
    <t>1.11.0.07.170</t>
  </si>
  <si>
    <t>Olten Luftgewehrschützen</t>
  </si>
  <si>
    <t>1.11.0.09.015</t>
  </si>
  <si>
    <t>Hofstetten-Flüh Sportschützen</t>
  </si>
  <si>
    <t>1.13.0.00.011</t>
  </si>
  <si>
    <t>Basel Schiess-Sport Helvetia</t>
  </si>
  <si>
    <t>1.13.0.01.069</t>
  </si>
  <si>
    <t>Muttenz Schützengesellschaft</t>
  </si>
  <si>
    <t>1.13.0.02.012</t>
  </si>
  <si>
    <t>Laufen Sportschützen</t>
  </si>
  <si>
    <t>1.13.0.03.040</t>
  </si>
  <si>
    <t>Frenkendorf Schützengesellschaft</t>
  </si>
  <si>
    <t>1.13.0.04.043</t>
  </si>
  <si>
    <t>Gelterkinden Schützengesellschaft</t>
  </si>
  <si>
    <t>1.13.0.04.098</t>
  </si>
  <si>
    <t>Sissach, Schützengesellschaft 1822</t>
  </si>
  <si>
    <t>1.13.0.04.115</t>
  </si>
  <si>
    <t>Zunzgen-Tenniken Schiessverein</t>
  </si>
  <si>
    <t>1.13.0.05.030</t>
  </si>
  <si>
    <t>Bubendorf Feldschützengesellschaft</t>
  </si>
  <si>
    <t>1.13.0.06.019</t>
  </si>
  <si>
    <t>Oberdorf und Umgebung Sportschützen</t>
  </si>
  <si>
    <t>1.13.0.06.020</t>
  </si>
  <si>
    <t>Oberwil BL Sportschützen</t>
  </si>
  <si>
    <t>1.13.0.06.021</t>
  </si>
  <si>
    <t>Pratteln/Schweizerhalle Sportschützen</t>
  </si>
  <si>
    <t>1.14.0.01.045</t>
  </si>
  <si>
    <t>Schaffhausen Schützengesellschaft der Stadt</t>
  </si>
  <si>
    <t>1.14.0.03.006</t>
  </si>
  <si>
    <t>Beringen Schützengesellschaft</t>
  </si>
  <si>
    <t>1.14.0.03.014</t>
  </si>
  <si>
    <t>Guntmadingen Feldschützengesellschaft</t>
  </si>
  <si>
    <t>1.14.0.03.015</t>
  </si>
  <si>
    <t>Hallau Schützen</t>
  </si>
  <si>
    <t>1.14.0.04.001</t>
  </si>
  <si>
    <t>Altdorf-Opfertshofen Schützengesellschaft</t>
  </si>
  <si>
    <t>1.14.0.04.012</t>
  </si>
  <si>
    <t>Dörflingen Schützengesellschaft</t>
  </si>
  <si>
    <t>1.15.0.00.002</t>
  </si>
  <si>
    <t>Gais Sportschützen</t>
  </si>
  <si>
    <t>1.17.0.01.036</t>
  </si>
  <si>
    <t>Goldach Schützengesellschaft</t>
  </si>
  <si>
    <t>1.17.0.01.091</t>
  </si>
  <si>
    <t>St. Gallen Feldschützengesellschaft der Stadt</t>
  </si>
  <si>
    <t>1.17.0.01.170</t>
  </si>
  <si>
    <t>Gossau SG Sportschützen</t>
  </si>
  <si>
    <t>1.17.0.04.008</t>
  </si>
  <si>
    <t>Au-Widnau Schützengesellschaft</t>
  </si>
  <si>
    <t>1.17.0.04.058</t>
  </si>
  <si>
    <t>Montlingen Feldschützengesellschaft</t>
  </si>
  <si>
    <t>1.17.0.05.016</t>
  </si>
  <si>
    <t>Buchs-Räfis Schützengesellschaft</t>
  </si>
  <si>
    <t>1.17.0.06.080</t>
  </si>
  <si>
    <t>Sargans Schützenverein</t>
  </si>
  <si>
    <t>1.17.0.07.112</t>
  </si>
  <si>
    <t>Weesen, Schützenverein</t>
  </si>
  <si>
    <t>1.17.0.10.015</t>
  </si>
  <si>
    <t>Brunnadern Sportschützen Neckertal</t>
  </si>
  <si>
    <t>1.17.0.12.064</t>
  </si>
  <si>
    <t>Niederbüren Schützenverein</t>
  </si>
  <si>
    <t>1.17.0.12.127</t>
  </si>
  <si>
    <t>Wil SG Stadtschützen</t>
  </si>
  <si>
    <t>1.18.0.01.029</t>
  </si>
  <si>
    <t>Chur Schützengesellschaft der Stadt Chur</t>
  </si>
  <si>
    <t>1.18.0.01.043</t>
  </si>
  <si>
    <t>Domat/Ems Sportschützen</t>
  </si>
  <si>
    <t>1.18.0.01.068</t>
  </si>
  <si>
    <t>Igis-Landquart Schiesssportverein</t>
  </si>
  <si>
    <t>1.18.0.01.087</t>
  </si>
  <si>
    <t>Malans Schützenverein</t>
  </si>
  <si>
    <t>1.18.0.03.038</t>
  </si>
  <si>
    <t>Davos Schiess Sport</t>
  </si>
  <si>
    <t>1.18.0.03.040</t>
  </si>
  <si>
    <t>Monstein Schützenverein</t>
  </si>
  <si>
    <t>1.18.0.03.074</t>
  </si>
  <si>
    <t>Küblis, Schützenverein Rätikon</t>
  </si>
  <si>
    <t>1.18.0.03.075</t>
  </si>
  <si>
    <t>Küblis Sportschützen Mittelprättigau</t>
  </si>
  <si>
    <t>1.18.0.04.168</t>
  </si>
  <si>
    <t>Thusis Sportschützen</t>
  </si>
  <si>
    <t>1.18.0.08.069</t>
  </si>
  <si>
    <t>Ilanz, Sportschützen Surselva</t>
  </si>
  <si>
    <t>1.18.0.08.175</t>
  </si>
  <si>
    <t>Trun Societad da tir Voluntaria</t>
  </si>
  <si>
    <t>1.18.0.10.107</t>
  </si>
  <si>
    <t>Poschiavo Società Tiratori</t>
  </si>
  <si>
    <t>1.18.0.10.125</t>
  </si>
  <si>
    <t>St. Moritz-Julia Schützenverein</t>
  </si>
  <si>
    <t>1.18.0.10.131</t>
  </si>
  <si>
    <t>Samedan Societed da tregants</t>
  </si>
  <si>
    <t>1.19.0.01.029</t>
  </si>
  <si>
    <t>Muhen Sportschützen</t>
  </si>
  <si>
    <t>1.19.0.01.042</t>
  </si>
  <si>
    <t>Suhr Sportschützen</t>
  </si>
  <si>
    <t>1.19.0.01.052</t>
  </si>
  <si>
    <t>Buchs AG Schützenbund</t>
  </si>
  <si>
    <t>1.19.0.02.037</t>
  </si>
  <si>
    <t>Siggenthal Sportschützen</t>
  </si>
  <si>
    <t>1.19.0.02.046</t>
  </si>
  <si>
    <t xml:space="preserve">Wettingen-Würenlos Sportschützen </t>
  </si>
  <si>
    <t>1.19.0.02.122</t>
  </si>
  <si>
    <t>Obersiggenthal Schiesssportverein</t>
  </si>
  <si>
    <t>1.19.0.02.318</t>
  </si>
  <si>
    <t>Würenlos Schützengesellschaft</t>
  </si>
  <si>
    <t>1.19.0.03.030</t>
  </si>
  <si>
    <t>Berikon Feldschützen</t>
  </si>
  <si>
    <t>1.19.0.03.051</t>
  </si>
  <si>
    <t>Zufikon Luftgewehrschützen</t>
  </si>
  <si>
    <t>1.19.0.03.269</t>
  </si>
  <si>
    <t>Tägerig Schützengesellschaft</t>
  </si>
  <si>
    <t>1.19.0.04.049</t>
  </si>
  <si>
    <t>Brugg, Schiesssportgesellschaft Brugg-Windisch</t>
  </si>
  <si>
    <t>1.19.0.05.025</t>
  </si>
  <si>
    <t>Menziken-Burg Sportschützen</t>
  </si>
  <si>
    <t>1.19.0.06.026</t>
  </si>
  <si>
    <t>Mettauertal Sportschützen</t>
  </si>
  <si>
    <t>1.19.0.06.086</t>
  </si>
  <si>
    <t>Frick Sportschützen</t>
  </si>
  <si>
    <t>1.19.0.07.062</t>
  </si>
  <si>
    <t>Dintikon Feldschützen</t>
  </si>
  <si>
    <t>1.19.0.07.141</t>
  </si>
  <si>
    <t>Lenzburg Schützengesellschaft</t>
  </si>
  <si>
    <t>1.19.0.07.233</t>
  </si>
  <si>
    <t>Rupperswil Freier Schiessverein</t>
  </si>
  <si>
    <t>1.19.0.07.251</t>
  </si>
  <si>
    <t>Seon Schützengesellschaft</t>
  </si>
  <si>
    <t>1.19.0.08.023</t>
  </si>
  <si>
    <t>Muri-Freiamt Luftgewehrschützen</t>
  </si>
  <si>
    <t>1.19.0.10.055</t>
  </si>
  <si>
    <t>Murgenthal Sportschützen</t>
  </si>
  <si>
    <t>1.20.0.01.014</t>
  </si>
  <si>
    <t>Arbon-Roggwil, Tälischützen</t>
  </si>
  <si>
    <t>1.20.0.04.062</t>
  </si>
  <si>
    <t>Frauenfeld Stadtschützen Gesellschaft</t>
  </si>
  <si>
    <t>1.20.0.05.096</t>
  </si>
  <si>
    <t>Kreuzlingen Schützenverein</t>
  </si>
  <si>
    <t>1.20.0.06.107</t>
  </si>
  <si>
    <t>Märwil Schützenverein</t>
  </si>
  <si>
    <t>1.20.0.08.110</t>
  </si>
  <si>
    <t>Mauren-Berg Schützengesellschaft</t>
  </si>
  <si>
    <t>1.20.0.08.149</t>
  </si>
  <si>
    <t>Schönholzerswilen Schützen</t>
  </si>
  <si>
    <t>1.20.0.08.179</t>
  </si>
  <si>
    <t>Weinfelden Schützengesellschaft</t>
  </si>
  <si>
    <t>1.21.0.00.003</t>
  </si>
  <si>
    <t>Locarno, Società Tiro Sportivo</t>
  </si>
  <si>
    <t>1.21.0.00.011</t>
  </si>
  <si>
    <t>Bellinzona Società Carabinieri della città</t>
  </si>
  <si>
    <t>1.21.0.00.030</t>
  </si>
  <si>
    <t>Chiasso, Società Liberi Tiratori</t>
  </si>
  <si>
    <t>1.21.0.00.054</t>
  </si>
  <si>
    <t>Iseo-Cimo  Società Tiratori Santa Maria</t>
  </si>
  <si>
    <t>1.21.0.00.060</t>
  </si>
  <si>
    <t>Lugano Società Civici Carabinieri</t>
  </si>
  <si>
    <t>1.21.0.00.090</t>
  </si>
  <si>
    <t>Torre, Tiratori Aria Compressa Blenio</t>
  </si>
  <si>
    <t>1.21.0.00.093</t>
  </si>
  <si>
    <t>Taverne Società Tiratori del Vedeggio</t>
  </si>
  <si>
    <t>1.22.0.01.003</t>
  </si>
  <si>
    <t>Aigle Société de tir Sous-Officiers et Guidon</t>
  </si>
  <si>
    <t>1.22.0.02.215</t>
  </si>
  <si>
    <t>Payerne Union des Tireurs Payernois</t>
  </si>
  <si>
    <t>1.22.0.03.094</t>
  </si>
  <si>
    <t>Echallens, Société Tir Sportif</t>
  </si>
  <si>
    <t>1.22.0.04.045</t>
  </si>
  <si>
    <t>Champagne Sté de Tir Sportif du Maillu</t>
  </si>
  <si>
    <t>1.22.0.05.140</t>
  </si>
  <si>
    <t>Lausanne Société de tir Les Carabiniers</t>
  </si>
  <si>
    <t>1.22.0.05.237</t>
  </si>
  <si>
    <t>Romanel, Tir Sportif la Mèbre</t>
  </si>
  <si>
    <t>1.22.0.07.247</t>
  </si>
  <si>
    <t>St-Prex Société de tir Fleur-de-Lys</t>
  </si>
  <si>
    <t>1.22.0.10.048</t>
  </si>
  <si>
    <t>Château-d´Oex, Armes Réunies du Pays-d´Enhaut</t>
  </si>
  <si>
    <t>1.22.9.04.041</t>
  </si>
  <si>
    <t>Yverdon, Carabiniers d´Yverdon</t>
  </si>
  <si>
    <t>1.22.9.06.029</t>
  </si>
  <si>
    <t>Palézieux, Tireurs sportifs Palézieux C10 / C50</t>
  </si>
  <si>
    <t>1.22.9.07.023</t>
  </si>
  <si>
    <t>Lonay-Morges Air Comprimé La Mouche</t>
  </si>
  <si>
    <t>1.22.9.08.004</t>
  </si>
  <si>
    <t>Bursinel Sté de tir sportif PC - AC</t>
  </si>
  <si>
    <t>1.22.9.10.024</t>
  </si>
  <si>
    <t>Montreux Riviera, Tir Sportif</t>
  </si>
  <si>
    <t>1.23.0.00.005</t>
  </si>
  <si>
    <t>Brig, Schiesssportverein BRIGLINA</t>
  </si>
  <si>
    <t>1.23.0.00.027</t>
  </si>
  <si>
    <t>Glis Schützengesellschaft (SGG)</t>
  </si>
  <si>
    <t>1.23.0.04.070</t>
  </si>
  <si>
    <t>Staldenried Feldschützen</t>
  </si>
  <si>
    <t>1.23.0.04.080</t>
  </si>
  <si>
    <t>Visp-Eyholz Sportschützen</t>
  </si>
  <si>
    <t>1.23.1.01.049</t>
  </si>
  <si>
    <t>Montana Société de tir</t>
  </si>
  <si>
    <t>1.23.1.01.063</t>
  </si>
  <si>
    <t>St-Léonard Sté de tir La Villageoise</t>
  </si>
  <si>
    <t>1.23.2.04.012</t>
  </si>
  <si>
    <t>Bramois Sté des Tireurs de la Borgne</t>
  </si>
  <si>
    <t>1.23.2.04.070</t>
  </si>
  <si>
    <t>Savièse Société de tir Les Carabiniers</t>
  </si>
  <si>
    <t>1.23.2.04.081</t>
  </si>
  <si>
    <t>Sion Sté de tir La Cible</t>
  </si>
  <si>
    <t>1.23.3.01.008</t>
  </si>
  <si>
    <t>Bagnes Société de tir Le Pleureur</t>
  </si>
  <si>
    <t>1.23.3.01.056</t>
  </si>
  <si>
    <t>Orsières Société de tir Eclair</t>
  </si>
  <si>
    <t>1.23.3.02.045</t>
  </si>
  <si>
    <t>Martigny-Région Tireurs sportifs</t>
  </si>
  <si>
    <t>1.23.3.03.051</t>
  </si>
  <si>
    <t>Monthey Sté de tir Les Carabiniers</t>
  </si>
  <si>
    <t>1.23.3.03.087</t>
  </si>
  <si>
    <t>Val-d´Illiez Sté de tir Les Carabiniers</t>
  </si>
  <si>
    <t>1.23.3.04.066</t>
  </si>
  <si>
    <t>St-Maurice Sté de tir Noble Jeu de Cible</t>
  </si>
  <si>
    <t>1.24.0.02.005</t>
  </si>
  <si>
    <t>Boudry Noble Compagnie des Mousquetaires</t>
  </si>
  <si>
    <t>1.24.0.02.031</t>
  </si>
  <si>
    <t>Cortaillod Noble Compagnie des Mousquetaires</t>
  </si>
  <si>
    <t>1.24.0.02.066</t>
  </si>
  <si>
    <t>Peseux, Soc.de tir sportif, Peseux Région</t>
  </si>
  <si>
    <t>1.24.0.03.078</t>
  </si>
  <si>
    <t>Val-de-Travers, Tir Sportif Val-de-Travers</t>
  </si>
  <si>
    <t>1.24.0.04.007</t>
  </si>
  <si>
    <t>Montmollin Sté FAC La Rochette</t>
  </si>
  <si>
    <t>1.24.0.04.017</t>
  </si>
  <si>
    <t>Val-de-Ruz Sté de tir Air Comprimé</t>
  </si>
  <si>
    <t>1.25.0.00.005</t>
  </si>
  <si>
    <t>Exercices de l´Arquebuse et la Navigation</t>
  </si>
  <si>
    <t>1.25.0.00.106</t>
  </si>
  <si>
    <t>Chêne-Bourg, Société Chênoise de tir</t>
  </si>
  <si>
    <t>1.25.0.00.119</t>
  </si>
  <si>
    <t>Genève, S.T.S.G. Société de Tir Sportif</t>
  </si>
  <si>
    <t>1.26.0.01.023</t>
  </si>
  <si>
    <t>Courgenay-Courtemautruy Sté de tir Mont-Terrib</t>
  </si>
  <si>
    <t>1.26.0.02.002</t>
  </si>
  <si>
    <t>Bassecourt-Develier Société de tir</t>
  </si>
  <si>
    <t>1.26.0.02.018</t>
  </si>
  <si>
    <t>Val Terbi Société de Tir Sportif</t>
  </si>
  <si>
    <t>1.26.0.02.053</t>
  </si>
  <si>
    <t>Pleigne Société de tir Les Geais</t>
  </si>
  <si>
    <t>1.26.0.03.073</t>
  </si>
  <si>
    <t>Franches-Montagnes Pistolet &amp; Petit calibre</t>
  </si>
  <si>
    <t>1.26.0.04.203</t>
  </si>
  <si>
    <t>Courrendlin Sté de tir PC et AC</t>
  </si>
  <si>
    <t>1.26.0.04.206</t>
  </si>
  <si>
    <t>Porrentruy, Tir Sportif d´Ajoie</t>
  </si>
  <si>
    <t>1.26.0.04.208</t>
  </si>
  <si>
    <t>St Ursanne Sté de tir Clos du Doubs PC et AC</t>
  </si>
  <si>
    <t>1.26.0.04.214</t>
  </si>
  <si>
    <t>Mervelier/Montsevelier Société de tir air comprimé</t>
  </si>
  <si>
    <t>Torny et environs, Sté de tir sportif</t>
  </si>
  <si>
    <t>Attalens-Châtel Société de tir sportif</t>
  </si>
  <si>
    <t>Avry-devant-Pont Société de tir air comprimé</t>
  </si>
  <si>
    <t>Cottens et Environs Société des tireurs sportifs</t>
  </si>
  <si>
    <t>Chavannes-les-Forts Tir Sportif</t>
  </si>
  <si>
    <t>Gibloux Tir Sportif 10m</t>
  </si>
  <si>
    <t>Vully-Broye Sté de tir Air comprimé</t>
  </si>
  <si>
    <t>Tafers Sportschützen</t>
  </si>
  <si>
    <t>Avry-sur-Matran Société de tir</t>
  </si>
  <si>
    <t>Lully, Tir sportif la Mouche</t>
  </si>
  <si>
    <t>Pont-la-Ville Société de Tir Air Comprimé</t>
  </si>
  <si>
    <t>Ried Sportschützen</t>
  </si>
  <si>
    <t>Vuadens Sté de tir carabine 10m</t>
  </si>
  <si>
    <t>Le Crêt FR Société de tir Air comprimé</t>
  </si>
  <si>
    <t>1.41.0.00.002</t>
  </si>
  <si>
    <t>Wangen Luftgewehrschützen</t>
  </si>
  <si>
    <t>1.41.0.00.011</t>
  </si>
  <si>
    <t>Schmerikon Sportschützen</t>
  </si>
  <si>
    <t>1.41.0.00.015</t>
  </si>
  <si>
    <t>St. Gallenkappel Sportschützen</t>
  </si>
  <si>
    <t>1.44.0.00.001</t>
  </si>
  <si>
    <t>Altstätten Sportschützen</t>
  </si>
  <si>
    <t>1.44.0.00.002</t>
  </si>
  <si>
    <t>Appenzell Luftgewehrsektion</t>
  </si>
  <si>
    <t>1.44.0.00.007</t>
  </si>
  <si>
    <t>Bischofszell Sportschützen</t>
  </si>
  <si>
    <t>1.44.0.00.011</t>
  </si>
  <si>
    <t>Ebnat-Kappel &amp; Umgebung Luftgewehrsektion</t>
  </si>
  <si>
    <t>1.44.0.00.014</t>
  </si>
  <si>
    <t>Neunforn Sportschützen</t>
  </si>
  <si>
    <t>1.44.0.00.017</t>
  </si>
  <si>
    <t>Grabs Sportschützen</t>
  </si>
  <si>
    <t>1.44.0.00.031</t>
  </si>
  <si>
    <t>Oberegg Luftgewehrsektion</t>
  </si>
  <si>
    <t>1.44.0.00.037</t>
  </si>
  <si>
    <t>Sitterdorf Sportschützen</t>
  </si>
  <si>
    <t>1.44.0.00.045</t>
  </si>
  <si>
    <t>Vaduz Zimmerschützen</t>
  </si>
  <si>
    <t>1.44.0.00.058</t>
  </si>
  <si>
    <t>Eschen Sportschützen</t>
  </si>
  <si>
    <t>1.50.0.00.002</t>
  </si>
  <si>
    <t>Erstfeld Sportschützen Uri</t>
  </si>
  <si>
    <t>1.50.0.00.012</t>
  </si>
  <si>
    <t>Dagmersellen Sportschützen</t>
  </si>
  <si>
    <t>1.50.0.00.014</t>
  </si>
  <si>
    <t>Ebikon Sportschützen</t>
  </si>
  <si>
    <t>1.50.0.00.016</t>
  </si>
  <si>
    <t>Emmen Sportschützen</t>
  </si>
  <si>
    <t>1.50.0.00.029</t>
  </si>
  <si>
    <t>Hochdorf Sportschützen</t>
  </si>
  <si>
    <t>1.50.0.00.043</t>
  </si>
  <si>
    <t>Nidwalden LG-Schützen</t>
  </si>
  <si>
    <t>1.50.0.00.047</t>
  </si>
  <si>
    <t>Obernau Sportschützen</t>
  </si>
  <si>
    <t>1.50.0.00.071</t>
  </si>
  <si>
    <t>Schwyz Matchschützen Region Schwyz</t>
  </si>
  <si>
    <t>Gruppenchef/chef du groupe:</t>
  </si>
  <si>
    <t>Name/nom:</t>
  </si>
  <si>
    <t>PLZ+Ort/NPA+Lieu</t>
  </si>
  <si>
    <t>Elektronische Scheiben/                     Cibles électroniques:</t>
  </si>
  <si>
    <t>Cibles électroniques:</t>
  </si>
  <si>
    <t>1.03.0.05.005</t>
  </si>
  <si>
    <t>Altishofen-Nebikon Sebastiansgesellschaft</t>
  </si>
  <si>
    <t>1.10.0.07.901</t>
  </si>
  <si>
    <t>1.10.0.03.901</t>
  </si>
  <si>
    <t>1.10.0.01.906</t>
  </si>
  <si>
    <t>1.01.0.03.036</t>
  </si>
  <si>
    <t>Biel Sportschützen Biel Luftgewehr</t>
  </si>
  <si>
    <t>1.10.0.05.902</t>
  </si>
  <si>
    <t>1.10.0.01.902</t>
  </si>
  <si>
    <t>1.18.0.08.042</t>
  </si>
  <si>
    <t>Disentis Societad da tir Desertina</t>
  </si>
  <si>
    <t>1.20.0.04.089</t>
  </si>
  <si>
    <t>Gachnang Tegelbachschützen</t>
  </si>
  <si>
    <t>1.11.0.04.010</t>
  </si>
  <si>
    <t>1.10.0.01.903</t>
  </si>
  <si>
    <t>1.10.0.04.082</t>
  </si>
  <si>
    <t>Kerzers Schützengesellschaft</t>
  </si>
  <si>
    <t>1.10.0.07.903</t>
  </si>
  <si>
    <t>1.22.0.02.162</t>
  </si>
  <si>
    <t>Lucens Société de tir Armes Réunies</t>
  </si>
  <si>
    <t>1.10.0.06.902</t>
  </si>
  <si>
    <t>1.21.0.00.066</t>
  </si>
  <si>
    <t>Mendrisio Società di Tiro la Mendrisiense</t>
  </si>
  <si>
    <t>1.13.0.01.068</t>
  </si>
  <si>
    <t>Münchenstein Schützengesellschaft</t>
  </si>
  <si>
    <t>1.10.0.03.905</t>
  </si>
  <si>
    <t>1.10.0.04.902</t>
  </si>
  <si>
    <t>1.09.0.00.014</t>
  </si>
  <si>
    <t>Steinhausen Schützengesellschaft</t>
  </si>
  <si>
    <t>1.10.0.02.903</t>
  </si>
  <si>
    <t>1.10.0.05.901</t>
  </si>
  <si>
    <t>1.10.0.03.906</t>
  </si>
  <si>
    <t>1.10.0.06.901</t>
  </si>
  <si>
    <t>1.01.0.11.162</t>
  </si>
  <si>
    <t>Zürich-Hirslanden-Riesbach Inf.-Schiessverein</t>
  </si>
  <si>
    <t>Runde 1</t>
  </si>
  <si>
    <t>Runde 2</t>
  </si>
  <si>
    <t>Runde 3</t>
  </si>
  <si>
    <t>x</t>
  </si>
  <si>
    <t>Die erste Nummer der ausgeteilten Kartons ist im entsprechenden Feld einzutragen.  ///  Nummern für Runde 2/3 korrigieren, falls Nummerierung des gelieferten Materials nicht fortlaufend ist</t>
  </si>
  <si>
    <t>Le numéro du 1er des cartons distribués doit figurer dans la casse prévue à cet effet.  /// Corriger les numéros des tours 2 et 3 si la numérotation du matériel livré n'est pas en continu</t>
  </si>
  <si>
    <t>Version: 04.10.2026 / M. Brupbacher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</si>
</sst>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_ [$€-2]\ * #,##0.00_ ;_ [$€-2]\ * \-#,##0.00_ ;_ [$€-2]\ * &quot;-&quot;??_ "/>
    <numFmt numFmtId="166" formatCode="00"/>
  </numFmts>
  <fonts count="3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8"/>
      <name val="Arial"/>
      <family val="2"/>
    </font>
    <font>
      <b/>
      <i/>
      <sz val="16"/>
      <name val="Arial"/>
      <family val="2"/>
    </font>
    <font>
      <i/>
      <sz val="14"/>
      <name val="Arial"/>
      <family val="2"/>
    </font>
    <font>
      <b/>
      <i/>
      <sz val="10"/>
      <color indexed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i/>
      <sz val="9"/>
      <color indexed="10"/>
      <name val="Arial"/>
      <family val="2"/>
    </font>
    <font>
      <sz val="12"/>
      <name val="Monotype Corsiva"/>
      <family val="4"/>
    </font>
    <font>
      <b/>
      <i/>
      <sz val="9"/>
      <color indexed="10"/>
      <name val="Arial"/>
      <family val="2"/>
    </font>
    <font>
      <sz val="10"/>
      <color indexed="9"/>
      <name val="Arial"/>
      <family val="2"/>
    </font>
    <font>
      <i/>
      <sz val="12"/>
      <color indexed="8"/>
      <name val="Arial"/>
      <family val="2"/>
    </font>
    <font>
      <i/>
      <sz val="7"/>
      <color indexed="10"/>
      <name val="Arial"/>
      <family val="2"/>
    </font>
    <font>
      <i/>
      <sz val="8"/>
      <color indexed="10"/>
      <name val="Arial"/>
      <family val="2"/>
    </font>
    <font>
      <sz val="9"/>
      <name val="Arial"/>
      <family val="2"/>
    </font>
    <font>
      <b/>
      <i/>
      <sz val="20"/>
      <name val="Arial"/>
      <family val="2"/>
    </font>
    <font>
      <b/>
      <sz val="13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2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164">
    <xf numFmtId="0" fontId="0" fillId="0" borderId="0" xfId="0"/>
    <xf numFmtId="0" fontId="6" fillId="0" borderId="1" xfId="0" applyFont="1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5" fillId="0" borderId="0" xfId="0" applyFont="1"/>
    <xf numFmtId="0" fontId="5" fillId="2" borderId="1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/>
    </xf>
    <xf numFmtId="0" fontId="9" fillId="0" borderId="0" xfId="0" applyFont="1"/>
    <xf numFmtId="0" fontId="13" fillId="0" borderId="0" xfId="0" applyFont="1"/>
    <xf numFmtId="164" fontId="1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5" fillId="0" borderId="0" xfId="0" applyNumberFormat="1" applyFont="1"/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1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4" xfId="0" applyFont="1" applyFill="1" applyBorder="1" applyProtection="1">
      <protection locked="0"/>
    </xf>
    <xf numFmtId="0" fontId="0" fillId="0" borderId="0" xfId="0" applyAlignment="1">
      <alignment horizontal="right" indent="1"/>
    </xf>
    <xf numFmtId="164" fontId="14" fillId="0" borderId="0" xfId="0" applyNumberFormat="1" applyFont="1" applyAlignment="1">
      <alignment vertical="center"/>
    </xf>
    <xf numFmtId="0" fontId="21" fillId="0" borderId="0" xfId="0" applyFont="1" applyAlignment="1">
      <alignment horizontal="center" wrapText="1"/>
    </xf>
    <xf numFmtId="0" fontId="5" fillId="0" borderId="0" xfId="0" applyFont="1" applyAlignment="1">
      <alignment horizontal="right" inden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5" fillId="2" borderId="2" xfId="0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/>
    <xf numFmtId="0" fontId="6" fillId="0" borderId="9" xfId="0" applyFont="1" applyBorder="1"/>
    <xf numFmtId="0" fontId="6" fillId="0" borderId="10" xfId="0" applyFont="1" applyBorder="1" applyAlignment="1" applyProtection="1">
      <alignment horizontal="center"/>
      <protection locked="0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26" fillId="0" borderId="0" xfId="0" applyFont="1"/>
    <xf numFmtId="0" fontId="27" fillId="0" borderId="14" xfId="0" applyFont="1" applyBorder="1" applyAlignment="1">
      <alignment horizontal="center"/>
    </xf>
    <xf numFmtId="0" fontId="7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0" xfId="0" applyAlignment="1">
      <alignment wrapText="1"/>
    </xf>
    <xf numFmtId="0" fontId="5" fillId="2" borderId="4" xfId="0" applyFont="1" applyFill="1" applyBorder="1" applyAlignment="1" applyProtection="1">
      <alignment horizontal="left"/>
      <protection locked="0"/>
    </xf>
    <xf numFmtId="0" fontId="28" fillId="0" borderId="14" xfId="0" applyFont="1" applyBorder="1" applyAlignment="1">
      <alignment horizontal="center"/>
    </xf>
    <xf numFmtId="0" fontId="23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2" fillId="0" borderId="0" xfId="3"/>
    <xf numFmtId="0" fontId="32" fillId="0" borderId="1" xfId="3" applyBorder="1"/>
    <xf numFmtId="0" fontId="32" fillId="0" borderId="18" xfId="3" applyBorder="1"/>
    <xf numFmtId="0" fontId="33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2" borderId="4" xfId="2" applyFill="1" applyBorder="1" applyAlignment="1" applyProtection="1">
      <alignment horizontal="left"/>
      <protection locked="0"/>
    </xf>
    <xf numFmtId="0" fontId="11" fillId="2" borderId="16" xfId="2" applyFill="1" applyBorder="1" applyAlignment="1" applyProtection="1">
      <alignment horizontal="left"/>
      <protection locked="0"/>
    </xf>
    <xf numFmtId="0" fontId="11" fillId="2" borderId="2" xfId="2" applyFill="1" applyBorder="1" applyAlignment="1" applyProtection="1">
      <alignment horizontal="left"/>
      <protection locked="0"/>
    </xf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64" fontId="1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64" fontId="30" fillId="0" borderId="0" xfId="0" applyNumberFormat="1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left" vertical="center"/>
    </xf>
    <xf numFmtId="0" fontId="5" fillId="2" borderId="16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11" fillId="0" borderId="0" xfId="2" applyAlignment="1" applyProtection="1">
      <alignment horizontal="left" vertical="center"/>
    </xf>
    <xf numFmtId="0" fontId="11" fillId="0" borderId="37" xfId="2" applyBorder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1" fillId="0" borderId="9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33" xfId="0" applyFont="1" applyBorder="1" applyAlignment="1">
      <alignment horizontal="left" wrapText="1" indent="1"/>
    </xf>
    <xf numFmtId="0" fontId="6" fillId="0" borderId="18" xfId="0" applyFont="1" applyBorder="1" applyAlignment="1">
      <alignment horizontal="left" wrapText="1" indent="1"/>
    </xf>
    <xf numFmtId="0" fontId="2" fillId="0" borderId="1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1" fillId="0" borderId="16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29" fillId="0" borderId="15" xfId="0" applyFont="1" applyBorder="1" applyAlignment="1">
      <alignment horizontal="left" vertical="center" wrapText="1"/>
    </xf>
    <xf numFmtId="0" fontId="29" fillId="0" borderId="3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0" fillId="0" borderId="5" xfId="0" applyFont="1" applyBorder="1" applyAlignment="1">
      <alignment horizontal="left" vertical="top" wrapText="1" indent="7"/>
    </xf>
    <xf numFmtId="0" fontId="0" fillId="0" borderId="5" xfId="0" applyBorder="1" applyAlignment="1">
      <alignment horizontal="left" vertical="top" indent="7"/>
    </xf>
    <xf numFmtId="0" fontId="23" fillId="0" borderId="5" xfId="0" applyFont="1" applyBorder="1" applyAlignment="1" applyProtection="1">
      <alignment horizontal="left" vertical="center"/>
      <protection locked="0"/>
    </xf>
    <xf numFmtId="0" fontId="29" fillId="0" borderId="7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25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4">
    <cellStyle name="Euro" xfId="1" xr:uid="{00000000-0005-0000-0000-000000000000}"/>
    <cellStyle name="Link" xfId="2" builtinId="8"/>
    <cellStyle name="Standard" xfId="0" builtinId="0"/>
    <cellStyle name="Standard 2" xfId="3" xr:uid="{0CC52C36-0C72-4CE1-AAD7-4BDCFD150F25}"/>
  </cellStyles>
  <dxfs count="42"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 Runde'!H5"/><Relationship Id="rId2" Type="http://schemas.openxmlformats.org/officeDocument/2006/relationships/hyperlink" Target="#'1. Runde'!H5"/><Relationship Id="rId1" Type="http://schemas.openxmlformats.org/officeDocument/2006/relationships/image" Target="../media/image1.png"/><Relationship Id="rId4" Type="http://schemas.openxmlformats.org/officeDocument/2006/relationships/hyperlink" Target="#'3. Runde'!H5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tart!B14"/><Relationship Id="rId2" Type="http://schemas.openxmlformats.org/officeDocument/2006/relationships/image" Target="../media/image1.png"/><Relationship Id="rId1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Start!B14"/><Relationship Id="rId2" Type="http://schemas.openxmlformats.org/officeDocument/2006/relationships/hyperlink" Target="#Start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Start!B14"/><Relationship Id="rId2" Type="http://schemas.openxmlformats.org/officeDocument/2006/relationships/image" Target="../media/image1.png"/><Relationship Id="rId1" Type="http://schemas.openxmlformats.org/officeDocument/2006/relationships/hyperlink" Target="#Start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tart!B1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57150</xdr:rowOff>
    </xdr:from>
    <xdr:to>
      <xdr:col>1</xdr:col>
      <xdr:colOff>447675</xdr:colOff>
      <xdr:row>4</xdr:row>
      <xdr:rowOff>85725</xdr:rowOff>
    </xdr:to>
    <xdr:pic>
      <xdr:nvPicPr>
        <xdr:cNvPr id="13418" name="Grafik 3" descr="SSV_LOGO_SH_rot.png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904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152400</xdr:colOff>
      <xdr:row>6</xdr:row>
      <xdr:rowOff>57150</xdr:rowOff>
    </xdr:from>
    <xdr:to>
      <xdr:col>4</xdr:col>
      <xdr:colOff>89400</xdr:colOff>
      <xdr:row>9</xdr:row>
      <xdr:rowOff>39375</xdr:rowOff>
    </xdr:to>
    <xdr:sp macro="" textlink="">
      <xdr:nvSpPr>
        <xdr:cNvPr id="3" name="Rechtec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759112-2F68-4AFA-9ECF-C7EC4A9528CF}"/>
            </a:ext>
          </a:extLst>
        </xdr:cNvPr>
        <xdr:cNvSpPr/>
      </xdr:nvSpPr>
      <xdr:spPr>
        <a:xfrm>
          <a:off x="1209675" y="1495425"/>
          <a:ext cx="1080000" cy="4680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1.</a:t>
          </a:r>
          <a:r>
            <a:rPr lang="de-CH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1</a:t>
          </a:r>
        </a:p>
      </xdr:txBody>
    </xdr:sp>
    <xdr:clientData/>
  </xdr:twoCellAnchor>
  <xdr:twoCellAnchor>
    <xdr:from>
      <xdr:col>7</xdr:col>
      <xdr:colOff>209550</xdr:colOff>
      <xdr:row>5</xdr:row>
      <xdr:rowOff>133350</xdr:rowOff>
    </xdr:from>
    <xdr:to>
      <xdr:col>9</xdr:col>
      <xdr:colOff>22725</xdr:colOff>
      <xdr:row>8</xdr:row>
      <xdr:rowOff>115575</xdr:rowOff>
    </xdr:to>
    <xdr:sp macro="" textlink="">
      <xdr:nvSpPr>
        <xdr:cNvPr id="4" name="Rechteck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7D16D6-5EFD-4D09-9A85-E819EF31F3BD}"/>
            </a:ext>
          </a:extLst>
        </xdr:cNvPr>
        <xdr:cNvSpPr/>
      </xdr:nvSpPr>
      <xdr:spPr>
        <a:xfrm>
          <a:off x="5210175" y="1409700"/>
          <a:ext cx="1080000" cy="4680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2.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2</a:t>
          </a:r>
        </a:p>
      </xdr:txBody>
    </xdr:sp>
    <xdr:clientData/>
  </xdr:twoCellAnchor>
  <xdr:twoCellAnchor>
    <xdr:from>
      <xdr:col>12</xdr:col>
      <xdr:colOff>161925</xdr:colOff>
      <xdr:row>5</xdr:row>
      <xdr:rowOff>95250</xdr:rowOff>
    </xdr:from>
    <xdr:to>
      <xdr:col>13</xdr:col>
      <xdr:colOff>746625</xdr:colOff>
      <xdr:row>8</xdr:row>
      <xdr:rowOff>77475</xdr:rowOff>
    </xdr:to>
    <xdr:sp macro="" textlink="">
      <xdr:nvSpPr>
        <xdr:cNvPr id="5" name="Rechteck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C2649-2C66-4872-9B21-725037ED6024}"/>
            </a:ext>
          </a:extLst>
        </xdr:cNvPr>
        <xdr:cNvSpPr/>
      </xdr:nvSpPr>
      <xdr:spPr>
        <a:xfrm>
          <a:off x="8991600" y="1371600"/>
          <a:ext cx="1080000" cy="4680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3.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5132" name="Text Box 12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1</xdr:col>
      <xdr:colOff>104775</xdr:colOff>
      <xdr:row>0</xdr:row>
      <xdr:rowOff>685800</xdr:rowOff>
    </xdr:to>
    <xdr:pic>
      <xdr:nvPicPr>
        <xdr:cNvPr id="5823" name="Grafik 3" descr="SSV_LOGO_SH_rot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B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57150</xdr:rowOff>
    </xdr:from>
    <xdr:to>
      <xdr:col>1</xdr:col>
      <xdr:colOff>104775</xdr:colOff>
      <xdr:row>24</xdr:row>
      <xdr:rowOff>676275</xdr:rowOff>
    </xdr:to>
    <xdr:pic>
      <xdr:nvPicPr>
        <xdr:cNvPr id="5824" name="Grafik 3" descr="SSV_LOGO_SH_rot.png">
          <a:extLst>
            <a:ext uri="{FF2B5EF4-FFF2-40B4-BE49-F238E27FC236}">
              <a16:creationId xmlns:a16="http://schemas.microsoft.com/office/drawing/2014/main" id="{00000000-0008-0000-0100-0000C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78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76200</xdr:rowOff>
    </xdr:from>
    <xdr:to>
      <xdr:col>1</xdr:col>
      <xdr:colOff>104775</xdr:colOff>
      <xdr:row>47</xdr:row>
      <xdr:rowOff>695325</xdr:rowOff>
    </xdr:to>
    <xdr:pic>
      <xdr:nvPicPr>
        <xdr:cNvPr id="5825" name="Grafik 3" descr="SSV_LOGO_SH_rot.png">
          <a:extLst>
            <a:ext uri="{FF2B5EF4-FFF2-40B4-BE49-F238E27FC236}">
              <a16:creationId xmlns:a16="http://schemas.microsoft.com/office/drawing/2014/main" id="{00000000-0008-0000-0100-0000C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320040</xdr:colOff>
      <xdr:row>0</xdr:row>
      <xdr:rowOff>205740</xdr:rowOff>
    </xdr:from>
    <xdr:to>
      <xdr:col>13</xdr:col>
      <xdr:colOff>10320</xdr:colOff>
      <xdr:row>0</xdr:row>
      <xdr:rowOff>707835</xdr:rowOff>
    </xdr:to>
    <xdr:sp macro="" textlink="">
      <xdr:nvSpPr>
        <xdr:cNvPr id="3" name="Rechtec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6490C4-2F8B-4E8F-94D3-6CBAE82F5B03}"/>
            </a:ext>
          </a:extLst>
        </xdr:cNvPr>
        <xdr:cNvSpPr/>
      </xdr:nvSpPr>
      <xdr:spPr>
        <a:xfrm>
          <a:off x="6819900" y="20574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47</xdr:row>
      <xdr:rowOff>47625</xdr:rowOff>
    </xdr:from>
    <xdr:to>
      <xdr:col>1</xdr:col>
      <xdr:colOff>104775</xdr:colOff>
      <xdr:row>47</xdr:row>
      <xdr:rowOff>666750</xdr:rowOff>
    </xdr:to>
    <xdr:pic>
      <xdr:nvPicPr>
        <xdr:cNvPr id="14491" name="Grafik 3" descr="SSV_LOGO_SH_rot.png">
          <a:extLst>
            <a:ext uri="{FF2B5EF4-FFF2-40B4-BE49-F238E27FC236}">
              <a16:creationId xmlns:a16="http://schemas.microsoft.com/office/drawing/2014/main" id="{00000000-0008-0000-0200-00009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47625</xdr:rowOff>
    </xdr:from>
    <xdr:to>
      <xdr:col>1</xdr:col>
      <xdr:colOff>104775</xdr:colOff>
      <xdr:row>24</xdr:row>
      <xdr:rowOff>666750</xdr:rowOff>
    </xdr:to>
    <xdr:pic>
      <xdr:nvPicPr>
        <xdr:cNvPr id="14492" name="Grafik 3" descr="SSV_LOGO_SH_rot.png">
          <a:extLst>
            <a:ext uri="{FF2B5EF4-FFF2-40B4-BE49-F238E27FC236}">
              <a16:creationId xmlns:a16="http://schemas.microsoft.com/office/drawing/2014/main" id="{00000000-0008-0000-0200-00009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1</xdr:col>
      <xdr:colOff>104775</xdr:colOff>
      <xdr:row>0</xdr:row>
      <xdr:rowOff>657225</xdr:rowOff>
    </xdr:to>
    <xdr:pic>
      <xdr:nvPicPr>
        <xdr:cNvPr id="14493" name="Grafik 3" descr="SSV_LOGO_SH_rot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9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236220</xdr:colOff>
      <xdr:row>0</xdr:row>
      <xdr:rowOff>175260</xdr:rowOff>
    </xdr:from>
    <xdr:to>
      <xdr:col>12</xdr:col>
      <xdr:colOff>711360</xdr:colOff>
      <xdr:row>0</xdr:row>
      <xdr:rowOff>677355</xdr:rowOff>
    </xdr:to>
    <xdr:sp macro="" textlink="">
      <xdr:nvSpPr>
        <xdr:cNvPr id="3" name="Rechtec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3D21F1-374D-4CB9-9AF6-1AA620DB9CA3}"/>
            </a:ext>
          </a:extLst>
        </xdr:cNvPr>
        <xdr:cNvSpPr/>
      </xdr:nvSpPr>
      <xdr:spPr>
        <a:xfrm>
          <a:off x="6736080" y="17526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104775</xdr:colOff>
      <xdr:row>0</xdr:row>
      <xdr:rowOff>666750</xdr:rowOff>
    </xdr:to>
    <xdr:pic>
      <xdr:nvPicPr>
        <xdr:cNvPr id="15491" name="Grafik 3" descr="SSV_LOGO_SH_rot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83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57150</xdr:rowOff>
    </xdr:from>
    <xdr:to>
      <xdr:col>1</xdr:col>
      <xdr:colOff>104775</xdr:colOff>
      <xdr:row>24</xdr:row>
      <xdr:rowOff>676275</xdr:rowOff>
    </xdr:to>
    <xdr:pic>
      <xdr:nvPicPr>
        <xdr:cNvPr id="15492" name="Grafik 3" descr="SSV_LOGO_SH_rot.png">
          <a:extLst>
            <a:ext uri="{FF2B5EF4-FFF2-40B4-BE49-F238E27FC236}">
              <a16:creationId xmlns:a16="http://schemas.microsoft.com/office/drawing/2014/main" id="{00000000-0008-0000-0300-000084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78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47625</xdr:rowOff>
    </xdr:from>
    <xdr:to>
      <xdr:col>1</xdr:col>
      <xdr:colOff>104775</xdr:colOff>
      <xdr:row>47</xdr:row>
      <xdr:rowOff>666750</xdr:rowOff>
    </xdr:to>
    <xdr:pic>
      <xdr:nvPicPr>
        <xdr:cNvPr id="15493" name="Grafik 3" descr="SSV_LOGO_SH_rot.png">
          <a:extLst>
            <a:ext uri="{FF2B5EF4-FFF2-40B4-BE49-F238E27FC236}">
              <a16:creationId xmlns:a16="http://schemas.microsoft.com/office/drawing/2014/main" id="{00000000-0008-0000-0300-000085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259080</xdr:colOff>
      <xdr:row>0</xdr:row>
      <xdr:rowOff>190500</xdr:rowOff>
    </xdr:from>
    <xdr:to>
      <xdr:col>12</xdr:col>
      <xdr:colOff>734220</xdr:colOff>
      <xdr:row>0</xdr:row>
      <xdr:rowOff>692595</xdr:rowOff>
    </xdr:to>
    <xdr:sp macro="" textlink="">
      <xdr:nvSpPr>
        <xdr:cNvPr id="3" name="Rechtec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4E77C8-5B4C-4EE3-AA5D-89EA09AF4B66}"/>
            </a:ext>
          </a:extLst>
        </xdr:cNvPr>
        <xdr:cNvSpPr/>
      </xdr:nvSpPr>
      <xdr:spPr>
        <a:xfrm>
          <a:off x="6758940" y="19050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434340</xdr:colOff>
      <xdr:row>1</xdr:row>
      <xdr:rowOff>22860</xdr:rowOff>
    </xdr:from>
    <xdr:to>
      <xdr:col>7</xdr:col>
      <xdr:colOff>109380</xdr:colOff>
      <xdr:row>3</xdr:row>
      <xdr:rowOff>159195</xdr:rowOff>
    </xdr:to>
    <xdr:sp macro="" textlink="">
      <xdr:nvSpPr>
        <xdr:cNvPr id="2" name="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491E30-CC5F-484C-A8E0-ED8F01131676}"/>
            </a:ext>
          </a:extLst>
        </xdr:cNvPr>
        <xdr:cNvSpPr/>
      </xdr:nvSpPr>
      <xdr:spPr>
        <a:xfrm>
          <a:off x="6515100" y="20574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indexed="15"/>
  </sheetPr>
  <dimension ref="A1:Q45"/>
  <sheetViews>
    <sheetView showGridLines="0" tabSelected="1" zoomScaleNormal="100" workbookViewId="0">
      <selection activeCell="A43" sqref="A43"/>
    </sheetView>
  </sheetViews>
  <sheetFormatPr baseColWidth="10" defaultColWidth="11.42578125" defaultRowHeight="12.75" x14ac:dyDescent="0.2"/>
  <cols>
    <col min="1" max="1" width="7.7109375" customWidth="1"/>
    <col min="2" max="2" width="9.42578125" customWidth="1"/>
    <col min="3" max="3" width="9.85546875" customWidth="1"/>
    <col min="4" max="4" width="7.7109375" customWidth="1"/>
    <col min="5" max="5" width="11.7109375" customWidth="1"/>
    <col min="6" max="6" width="11.5703125" customWidth="1"/>
    <col min="7" max="7" width="18.7109375" customWidth="1"/>
    <col min="8" max="8" width="7.7109375" customWidth="1"/>
    <col min="9" max="9" width="11.7109375" customWidth="1"/>
    <col min="10" max="10" width="13" style="9" customWidth="1"/>
    <col min="11" max="11" width="6.7109375" customWidth="1"/>
    <col min="12" max="12" width="18.7109375" customWidth="1"/>
    <col min="13" max="13" width="7.7109375" customWidth="1"/>
    <col min="14" max="14" width="12.7109375" customWidth="1"/>
    <col min="15" max="15" width="13" style="9" customWidth="1"/>
  </cols>
  <sheetData>
    <row r="1" spans="1:17" ht="7.5" customHeight="1" x14ac:dyDescent="0.2"/>
    <row r="2" spans="1:17" ht="23.25" x14ac:dyDescent="0.35">
      <c r="C2" s="14" t="s">
        <v>7</v>
      </c>
      <c r="D2" s="14"/>
      <c r="E2" s="14"/>
      <c r="F2" s="15"/>
      <c r="G2" s="15"/>
      <c r="H2" s="89" t="s">
        <v>3</v>
      </c>
      <c r="I2" s="89"/>
      <c r="J2" s="84"/>
      <c r="L2" s="84"/>
      <c r="M2" s="16"/>
      <c r="Q2" s="24" t="s">
        <v>598</v>
      </c>
    </row>
    <row r="3" spans="1:17" ht="23.25" x14ac:dyDescent="0.35">
      <c r="C3" s="14" t="s">
        <v>8</v>
      </c>
      <c r="D3" s="14"/>
      <c r="E3" s="14"/>
      <c r="F3" s="15"/>
      <c r="G3" s="15"/>
      <c r="H3" s="89"/>
      <c r="I3" s="89"/>
      <c r="J3" s="84"/>
      <c r="L3" s="84"/>
      <c r="M3" s="16"/>
    </row>
    <row r="4" spans="1:17" ht="23.25" x14ac:dyDescent="0.35">
      <c r="C4" s="14" t="s">
        <v>9</v>
      </c>
      <c r="D4" s="14"/>
      <c r="E4" s="14"/>
      <c r="F4" s="15"/>
      <c r="G4" s="15"/>
      <c r="H4" s="89"/>
      <c r="I4" s="89"/>
      <c r="J4" s="84"/>
      <c r="L4" s="84"/>
      <c r="M4" s="16"/>
    </row>
    <row r="5" spans="1:17" ht="23.25" x14ac:dyDescent="0.35">
      <c r="C5" s="14"/>
      <c r="D5" s="14"/>
      <c r="E5" s="14"/>
      <c r="F5" s="15"/>
      <c r="G5" s="15"/>
      <c r="H5" s="14"/>
      <c r="I5" s="31"/>
      <c r="L5" s="16"/>
      <c r="M5" s="16"/>
    </row>
    <row r="12" spans="1:17" ht="27" customHeight="1" x14ac:dyDescent="0.3">
      <c r="A12" s="26"/>
      <c r="B12" s="96" t="s">
        <v>26</v>
      </c>
      <c r="C12" s="96"/>
      <c r="D12" s="27" t="s">
        <v>27</v>
      </c>
      <c r="E12" s="17" t="s">
        <v>11</v>
      </c>
      <c r="F12" s="18"/>
      <c r="G12" s="17" t="s">
        <v>10</v>
      </c>
      <c r="H12" s="27" t="s">
        <v>27</v>
      </c>
      <c r="I12" s="17" t="s">
        <v>11</v>
      </c>
      <c r="J12" s="32" t="s">
        <v>12</v>
      </c>
      <c r="L12" s="17" t="s">
        <v>10</v>
      </c>
      <c r="M12" s="27" t="s">
        <v>27</v>
      </c>
      <c r="N12" s="17" t="s">
        <v>11</v>
      </c>
      <c r="O12" s="32" t="s">
        <v>12</v>
      </c>
    </row>
    <row r="13" spans="1:17" ht="11.25" customHeight="1" x14ac:dyDescent="0.3">
      <c r="C13" s="19"/>
      <c r="D13" s="28"/>
      <c r="E13" s="19"/>
      <c r="F13" s="18"/>
      <c r="G13" s="19"/>
      <c r="H13" s="28"/>
      <c r="I13" s="19"/>
      <c r="J13" s="38">
        <f>COUNTIF(J14:J17,"x")</f>
        <v>0</v>
      </c>
      <c r="L13" s="19"/>
      <c r="M13" s="28"/>
      <c r="N13" s="19"/>
      <c r="O13" s="38">
        <f>COUNTIF(O14:O17,"x")</f>
        <v>0</v>
      </c>
    </row>
    <row r="14" spans="1:17" ht="15" customHeight="1" x14ac:dyDescent="0.2">
      <c r="A14" s="30">
        <v>1</v>
      </c>
      <c r="B14" s="62"/>
      <c r="C14" s="39"/>
      <c r="D14" s="12"/>
      <c r="E14" s="10"/>
      <c r="F14" s="30">
        <v>1</v>
      </c>
      <c r="G14" s="62" t="str">
        <f t="shared" ref="G14:G17" si="0">IF(ISBLANK(B14),"",B14)</f>
        <v/>
      </c>
      <c r="H14" s="12" t="str">
        <f t="shared" ref="H14:I17" si="1">IF(ISBLANK(D14),"",D14)</f>
        <v/>
      </c>
      <c r="I14" s="10" t="str">
        <f t="shared" si="1"/>
        <v/>
      </c>
      <c r="J14" s="12"/>
      <c r="K14" s="30">
        <v>1</v>
      </c>
      <c r="L14" s="62" t="str">
        <f t="shared" ref="L14:L17" si="2">IF(ISBLANK(B14),"",B14)</f>
        <v/>
      </c>
      <c r="M14" s="12" t="str">
        <f t="shared" ref="M14:M17" si="3">IF(ISBLANK(D14),"",D14)</f>
        <v/>
      </c>
      <c r="N14" s="10"/>
      <c r="O14" s="12"/>
    </row>
    <row r="15" spans="1:17" ht="15" customHeight="1" x14ac:dyDescent="0.2">
      <c r="A15" s="30">
        <v>2</v>
      </c>
      <c r="B15" s="29"/>
      <c r="C15" s="39"/>
      <c r="D15" s="12"/>
      <c r="E15" s="10"/>
      <c r="F15" s="30">
        <v>2</v>
      </c>
      <c r="G15" s="62" t="str">
        <f t="shared" si="0"/>
        <v/>
      </c>
      <c r="H15" s="12" t="str">
        <f t="shared" si="1"/>
        <v/>
      </c>
      <c r="I15" s="10" t="str">
        <f t="shared" si="1"/>
        <v/>
      </c>
      <c r="J15" s="12"/>
      <c r="K15" s="33">
        <v>2</v>
      </c>
      <c r="L15" s="62" t="str">
        <f t="shared" si="2"/>
        <v/>
      </c>
      <c r="M15" s="12" t="str">
        <f t="shared" si="3"/>
        <v/>
      </c>
      <c r="N15" s="10"/>
      <c r="O15" s="12"/>
    </row>
    <row r="16" spans="1:17" ht="15" customHeight="1" x14ac:dyDescent="0.2">
      <c r="A16" s="30">
        <v>3</v>
      </c>
      <c r="B16" s="62"/>
      <c r="C16" s="39"/>
      <c r="D16" s="12"/>
      <c r="E16" s="10"/>
      <c r="F16" s="30">
        <v>3</v>
      </c>
      <c r="G16" s="62" t="str">
        <f t="shared" si="0"/>
        <v/>
      </c>
      <c r="H16" s="12" t="str">
        <f t="shared" si="1"/>
        <v/>
      </c>
      <c r="I16" s="10" t="str">
        <f t="shared" si="1"/>
        <v/>
      </c>
      <c r="J16" s="12"/>
      <c r="K16" s="30">
        <v>3</v>
      </c>
      <c r="L16" s="62" t="str">
        <f t="shared" si="2"/>
        <v/>
      </c>
      <c r="M16" s="12" t="str">
        <f t="shared" si="3"/>
        <v/>
      </c>
      <c r="N16" s="10"/>
      <c r="O16" s="12"/>
    </row>
    <row r="17" spans="1:16" ht="15" customHeight="1" x14ac:dyDescent="0.2">
      <c r="A17" s="30">
        <v>4</v>
      </c>
      <c r="B17" s="62"/>
      <c r="C17" s="39"/>
      <c r="D17" s="12"/>
      <c r="E17" s="10"/>
      <c r="F17" s="30">
        <v>4</v>
      </c>
      <c r="G17" s="62" t="str">
        <f t="shared" si="0"/>
        <v/>
      </c>
      <c r="H17" s="12" t="str">
        <f t="shared" si="1"/>
        <v/>
      </c>
      <c r="I17" s="10" t="str">
        <f t="shared" si="1"/>
        <v/>
      </c>
      <c r="J17" s="12"/>
      <c r="K17" s="30">
        <v>4</v>
      </c>
      <c r="L17" s="62" t="str">
        <f t="shared" si="2"/>
        <v/>
      </c>
      <c r="M17" s="12" t="str">
        <f t="shared" si="3"/>
        <v/>
      </c>
      <c r="N17" s="10"/>
      <c r="O17" s="12"/>
    </row>
    <row r="18" spans="1:16" ht="8.1" customHeight="1" x14ac:dyDescent="0.2">
      <c r="A18" s="9"/>
      <c r="B18" s="11"/>
      <c r="C18" s="11"/>
      <c r="D18" s="40"/>
      <c r="E18" s="9"/>
      <c r="F18" s="30"/>
      <c r="G18" s="11"/>
      <c r="H18" s="40"/>
      <c r="I18" s="9"/>
      <c r="K18" s="33"/>
      <c r="N18" s="9"/>
      <c r="P18" s="20"/>
    </row>
    <row r="19" spans="1:16" ht="12.75" customHeight="1" x14ac:dyDescent="0.2">
      <c r="A19" s="93"/>
      <c r="B19" s="93"/>
      <c r="C19" s="93"/>
      <c r="D19" s="93"/>
      <c r="E19" s="93"/>
      <c r="F19" s="94" t="str">
        <f>IF(J13&gt;1,"Achtung Es darf nur 1 Schützen pro Runde ausgewechselt werden!                                                   Attention, seul 1 tireur peut être changé par tour!"," ")</f>
        <v xml:space="preserve"> </v>
      </c>
      <c r="G19" s="94"/>
      <c r="H19" s="94"/>
      <c r="I19" s="94"/>
      <c r="J19" s="94"/>
      <c r="K19" s="86" t="str">
        <f>IF(O13&gt;1,"Achtung Es darf nur 1 Schützen pro Runde ausgewechselt werden!                                                   Attention, seul 1 tireur peut être changé par tour!"," ")</f>
        <v xml:space="preserve"> </v>
      </c>
      <c r="L19" s="86"/>
      <c r="M19" s="86"/>
      <c r="N19" s="86"/>
      <c r="O19" s="86"/>
      <c r="P19" s="34"/>
    </row>
    <row r="20" spans="1:16" x14ac:dyDescent="0.2">
      <c r="A20" s="93"/>
      <c r="B20" s="93"/>
      <c r="C20" s="93"/>
      <c r="D20" s="93"/>
      <c r="E20" s="93"/>
      <c r="F20" s="94"/>
      <c r="G20" s="94"/>
      <c r="H20" s="94"/>
      <c r="I20" s="94"/>
      <c r="J20" s="94"/>
      <c r="K20" s="86"/>
      <c r="L20" s="86"/>
      <c r="M20" s="86"/>
      <c r="N20" s="86"/>
      <c r="O20" s="86"/>
      <c r="P20" s="34"/>
    </row>
    <row r="21" spans="1:16" x14ac:dyDescent="0.2">
      <c r="A21" s="36"/>
      <c r="B21" s="36"/>
      <c r="C21" s="36"/>
      <c r="D21" s="36"/>
      <c r="E21" s="36"/>
      <c r="F21" s="37"/>
      <c r="G21" s="37"/>
      <c r="H21" s="37"/>
      <c r="I21" s="37"/>
      <c r="J21" s="37"/>
      <c r="K21" s="35"/>
      <c r="L21" s="35"/>
      <c r="M21" s="35"/>
      <c r="N21" s="35"/>
      <c r="O21" s="35"/>
      <c r="P21" s="35"/>
    </row>
    <row r="22" spans="1:16" ht="12.75" customHeight="1" x14ac:dyDescent="0.2">
      <c r="C22" s="11"/>
      <c r="F22" s="11" t="s">
        <v>13</v>
      </c>
      <c r="G22" s="11"/>
      <c r="I22" s="95" t="s">
        <v>555</v>
      </c>
      <c r="J22" s="95"/>
      <c r="K22" s="26"/>
      <c r="L22" s="85"/>
      <c r="M22" s="85"/>
      <c r="N22" s="85"/>
    </row>
    <row r="23" spans="1:16" ht="25.15" customHeight="1" x14ac:dyDescent="0.2">
      <c r="A23" s="100" t="s">
        <v>14</v>
      </c>
      <c r="B23" s="101"/>
      <c r="C23" s="97"/>
      <c r="D23" s="98"/>
      <c r="E23" s="99"/>
      <c r="F23" s="87"/>
      <c r="G23" s="72"/>
      <c r="H23" s="41"/>
      <c r="I23" s="95"/>
      <c r="J23" s="95"/>
      <c r="K23" s="26"/>
      <c r="L23" s="85"/>
      <c r="M23" s="85"/>
      <c r="N23" s="85"/>
    </row>
    <row r="24" spans="1:16" ht="25.15" customHeight="1" x14ac:dyDescent="0.2">
      <c r="A24" s="7" t="s">
        <v>15</v>
      </c>
      <c r="C24" s="90" t="str">
        <f>IF(C23="","",VLOOKUP(C23,'Vereine 10m'!B:C,2,FALSE))</f>
        <v/>
      </c>
      <c r="D24" s="91"/>
      <c r="E24" s="92"/>
      <c r="F24" s="88"/>
      <c r="G24" s="72"/>
      <c r="I24" s="67" t="s">
        <v>16</v>
      </c>
      <c r="J24" s="66" t="s">
        <v>595</v>
      </c>
      <c r="L24" s="9"/>
      <c r="M24" s="9"/>
      <c r="N24" s="22"/>
    </row>
    <row r="25" spans="1:16" x14ac:dyDescent="0.2">
      <c r="C25" s="21"/>
      <c r="D25" s="21"/>
      <c r="E25" s="21"/>
      <c r="F25" s="21"/>
      <c r="H25" s="21"/>
      <c r="I25" s="67" t="s">
        <v>5</v>
      </c>
      <c r="J25" s="66"/>
      <c r="L25" s="9"/>
      <c r="M25" s="9"/>
      <c r="N25" s="22"/>
    </row>
    <row r="26" spans="1:16" x14ac:dyDescent="0.2">
      <c r="A26" t="s">
        <v>552</v>
      </c>
      <c r="L26" s="9"/>
      <c r="M26" s="9"/>
      <c r="N26" s="22"/>
    </row>
    <row r="27" spans="1:16" x14ac:dyDescent="0.2">
      <c r="A27" t="s">
        <v>553</v>
      </c>
      <c r="C27" s="73"/>
      <c r="D27" s="73"/>
      <c r="E27" s="74"/>
      <c r="J27" s="22" t="s">
        <v>592</v>
      </c>
      <c r="L27" s="22" t="s">
        <v>593</v>
      </c>
      <c r="M27" s="9"/>
      <c r="N27" s="22" t="s">
        <v>594</v>
      </c>
    </row>
    <row r="28" spans="1:16" x14ac:dyDescent="0.2">
      <c r="A28" t="s">
        <v>17</v>
      </c>
      <c r="C28" s="73"/>
      <c r="D28" s="73"/>
      <c r="E28" s="74"/>
      <c r="G28" s="9"/>
      <c r="H28" s="75" t="s">
        <v>6</v>
      </c>
      <c r="I28" s="76"/>
      <c r="J28" s="71">
        <v>1</v>
      </c>
      <c r="L28" s="71">
        <f>J28+32</f>
        <v>33</v>
      </c>
      <c r="M28" s="9"/>
      <c r="N28" s="71">
        <f>L28+32</f>
        <v>65</v>
      </c>
      <c r="O28"/>
    </row>
    <row r="29" spans="1:16" x14ac:dyDescent="0.2">
      <c r="A29" s="11" t="s">
        <v>554</v>
      </c>
      <c r="C29" s="73"/>
      <c r="D29" s="73"/>
      <c r="E29" s="74"/>
      <c r="G29" s="9"/>
      <c r="H29" s="77" t="s">
        <v>18</v>
      </c>
      <c r="I29" s="78"/>
      <c r="J29" s="71"/>
      <c r="L29" s="71"/>
      <c r="M29" s="9"/>
      <c r="N29" s="71"/>
      <c r="O29"/>
    </row>
    <row r="30" spans="1:16" x14ac:dyDescent="0.2">
      <c r="A30" t="s">
        <v>19</v>
      </c>
      <c r="C30" s="73"/>
      <c r="D30" s="73"/>
      <c r="E30" s="74"/>
      <c r="G30" s="9"/>
      <c r="H30" s="82" t="s">
        <v>28</v>
      </c>
      <c r="I30" s="76"/>
      <c r="J30" s="71">
        <v>1</v>
      </c>
      <c r="L30" s="71">
        <f>J30+4</f>
        <v>5</v>
      </c>
      <c r="M30" s="9"/>
      <c r="N30" s="71">
        <f>L30+4</f>
        <v>9</v>
      </c>
      <c r="O30"/>
    </row>
    <row r="31" spans="1:16" x14ac:dyDescent="0.2">
      <c r="A31" t="s">
        <v>4</v>
      </c>
      <c r="C31" s="79"/>
      <c r="D31" s="80"/>
      <c r="E31" s="81"/>
      <c r="G31" s="9"/>
      <c r="H31" s="83" t="s">
        <v>556</v>
      </c>
      <c r="I31" s="78"/>
      <c r="J31" s="71"/>
      <c r="L31" s="71"/>
      <c r="M31" s="9"/>
      <c r="N31" s="71"/>
      <c r="O31"/>
    </row>
    <row r="33" spans="1:17" x14ac:dyDescent="0.2">
      <c r="A33" s="23" t="s">
        <v>20</v>
      </c>
    </row>
    <row r="34" spans="1:17" s="9" customFormat="1" ht="8.1" customHeight="1" x14ac:dyDescent="0.2">
      <c r="A34"/>
      <c r="B34"/>
      <c r="C34"/>
      <c r="D34"/>
      <c r="E34"/>
      <c r="F34"/>
      <c r="G34"/>
      <c r="H34"/>
      <c r="I34"/>
      <c r="K34"/>
      <c r="L34"/>
      <c r="M34"/>
      <c r="N34"/>
      <c r="P34"/>
      <c r="Q34"/>
    </row>
    <row r="35" spans="1:17" s="9" customFormat="1" x14ac:dyDescent="0.2">
      <c r="A35" s="24" t="s">
        <v>21</v>
      </c>
      <c r="B35"/>
      <c r="C35"/>
      <c r="D35"/>
      <c r="E35"/>
      <c r="F35"/>
      <c r="G35"/>
      <c r="H35"/>
      <c r="I35"/>
      <c r="K35"/>
      <c r="L35"/>
      <c r="M35"/>
      <c r="N35"/>
      <c r="P35"/>
      <c r="Q35"/>
    </row>
    <row r="36" spans="1:17" s="9" customFormat="1" x14ac:dyDescent="0.2">
      <c r="A36" s="24" t="s">
        <v>22</v>
      </c>
      <c r="B36"/>
      <c r="C36"/>
      <c r="D36"/>
      <c r="E36"/>
      <c r="F36"/>
      <c r="G36"/>
      <c r="H36"/>
      <c r="I36"/>
      <c r="K36"/>
      <c r="L36"/>
      <c r="M36"/>
      <c r="N36"/>
      <c r="P36"/>
      <c r="Q36"/>
    </row>
    <row r="37" spans="1:17" s="9" customFormat="1" x14ac:dyDescent="0.2">
      <c r="A37" s="24" t="s">
        <v>596</v>
      </c>
      <c r="B37"/>
      <c r="C37"/>
      <c r="D37"/>
      <c r="E37"/>
      <c r="F37"/>
      <c r="G37"/>
      <c r="H37"/>
      <c r="I37"/>
      <c r="K37"/>
      <c r="L37"/>
      <c r="M37"/>
      <c r="N37"/>
      <c r="P37"/>
      <c r="Q37"/>
    </row>
    <row r="38" spans="1:17" s="9" customFormat="1" x14ac:dyDescent="0.2">
      <c r="A38" s="24" t="s">
        <v>46</v>
      </c>
      <c r="B38"/>
      <c r="C38"/>
      <c r="D38"/>
      <c r="E38"/>
      <c r="F38"/>
      <c r="G38"/>
      <c r="H38"/>
      <c r="I38"/>
      <c r="K38"/>
      <c r="L38"/>
      <c r="M38"/>
      <c r="N38"/>
      <c r="P38"/>
      <c r="Q38"/>
    </row>
    <row r="39" spans="1:17" s="9" customFormat="1" x14ac:dyDescent="0.2">
      <c r="A39" s="24" t="s">
        <v>49</v>
      </c>
      <c r="B39"/>
      <c r="C39"/>
      <c r="D39"/>
      <c r="E39"/>
      <c r="F39"/>
      <c r="G39"/>
      <c r="H39"/>
      <c r="I39"/>
      <c r="K39"/>
      <c r="L39"/>
      <c r="M39"/>
      <c r="N39"/>
      <c r="P39"/>
      <c r="Q39"/>
    </row>
    <row r="40" spans="1:17" s="9" customFormat="1" x14ac:dyDescent="0.2">
      <c r="A40"/>
      <c r="B40"/>
      <c r="C40"/>
      <c r="D40"/>
      <c r="E40"/>
      <c r="F40"/>
      <c r="G40"/>
      <c r="H40"/>
      <c r="I40"/>
      <c r="K40"/>
      <c r="L40"/>
      <c r="M40"/>
      <c r="N40" s="25"/>
      <c r="P40"/>
      <c r="Q40"/>
    </row>
    <row r="41" spans="1:17" s="9" customFormat="1" x14ac:dyDescent="0.2">
      <c r="A41" s="24" t="s">
        <v>23</v>
      </c>
      <c r="B41"/>
      <c r="C41"/>
      <c r="D41"/>
      <c r="E41"/>
      <c r="F41"/>
      <c r="G41"/>
      <c r="H41"/>
      <c r="I41"/>
      <c r="K41"/>
      <c r="L41"/>
      <c r="M41"/>
      <c r="N41"/>
      <c r="P41"/>
      <c r="Q41"/>
    </row>
    <row r="42" spans="1:17" s="9" customFormat="1" x14ac:dyDescent="0.2">
      <c r="A42" s="24" t="s">
        <v>24</v>
      </c>
      <c r="B42"/>
      <c r="C42"/>
      <c r="D42"/>
      <c r="E42"/>
      <c r="F42"/>
      <c r="G42"/>
      <c r="H42"/>
      <c r="I42"/>
      <c r="K42"/>
      <c r="L42"/>
      <c r="M42"/>
      <c r="N42"/>
      <c r="P42"/>
      <c r="Q42"/>
    </row>
    <row r="43" spans="1:17" s="9" customFormat="1" x14ac:dyDescent="0.2">
      <c r="A43" s="24" t="s">
        <v>597</v>
      </c>
      <c r="B43"/>
      <c r="C43"/>
      <c r="D43"/>
      <c r="E43"/>
      <c r="F43"/>
      <c r="G43"/>
      <c r="H43"/>
      <c r="I43"/>
      <c r="K43"/>
      <c r="L43"/>
      <c r="M43"/>
      <c r="N43"/>
      <c r="P43"/>
      <c r="Q43"/>
    </row>
    <row r="44" spans="1:17" s="9" customFormat="1" x14ac:dyDescent="0.2">
      <c r="A44" s="24" t="s">
        <v>45</v>
      </c>
      <c r="B44"/>
      <c r="C44"/>
      <c r="D44"/>
      <c r="E44"/>
      <c r="F44"/>
      <c r="G44"/>
      <c r="H44"/>
      <c r="I44" t="s">
        <v>25</v>
      </c>
      <c r="K44"/>
      <c r="L44"/>
      <c r="M44"/>
      <c r="N44"/>
      <c r="P44"/>
      <c r="Q44"/>
    </row>
    <row r="45" spans="1:17" x14ac:dyDescent="0.2">
      <c r="A45" s="24" t="s">
        <v>50</v>
      </c>
    </row>
  </sheetData>
  <sheetProtection algorithmName="SHA-512" hashValue="wuN4rAyRN9ZYLphMFF+Hz13YQq2QlhERIMZJEr991kc8yLvKprgEUaFbIvqc7xq9ymNJZ14EMQxYNtHeTnTMpQ==" saltValue="Py4uZOcYmLXdG8OWsr52dQ==" spinCount="100000" sheet="1" objects="1" scenarios="1"/>
  <mergeCells count="29">
    <mergeCell ref="L2:L4"/>
    <mergeCell ref="L22:N23"/>
    <mergeCell ref="J28:J29"/>
    <mergeCell ref="K19:O20"/>
    <mergeCell ref="C29:E29"/>
    <mergeCell ref="J2:J4"/>
    <mergeCell ref="F23:F24"/>
    <mergeCell ref="H2:I4"/>
    <mergeCell ref="C27:E27"/>
    <mergeCell ref="C24:E24"/>
    <mergeCell ref="A19:E20"/>
    <mergeCell ref="F19:J20"/>
    <mergeCell ref="I22:J23"/>
    <mergeCell ref="B12:C12"/>
    <mergeCell ref="C23:E23"/>
    <mergeCell ref="A23:B23"/>
    <mergeCell ref="C30:E30"/>
    <mergeCell ref="J30:J31"/>
    <mergeCell ref="H28:I28"/>
    <mergeCell ref="H29:I29"/>
    <mergeCell ref="C31:E31"/>
    <mergeCell ref="H30:I30"/>
    <mergeCell ref="H31:I31"/>
    <mergeCell ref="C28:E28"/>
    <mergeCell ref="L28:L29"/>
    <mergeCell ref="L30:L31"/>
    <mergeCell ref="N28:N29"/>
    <mergeCell ref="N30:N31"/>
    <mergeCell ref="G23:G24"/>
  </mergeCells>
  <phoneticPr fontId="0" type="noConversion"/>
  <hyperlinks>
    <hyperlink ref="A23" location="'Vereine 10m'!A1" display="Verein/Société:" xr:uid="{2830720F-F60F-4429-AD83-D38C98401B9A}"/>
  </hyperlinks>
  <pageMargins left="0.19685039370078741" right="0.19685039370078741" top="0.59055118110236227" bottom="0.19685039370078741" header="0.51181102362204722" footer="0.51181102362204722"/>
  <pageSetup paperSize="9" scale="83" orientation="landscape" r:id="rId1"/>
  <headerFooter alignWithMargins="0"/>
  <ignoredErrors>
    <ignoredError sqref="G14:I17 L17:M17 L14:M14 L15:M15 L16:M16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6BCFBE-50A1-4034-B283-9B259AFF076B}">
          <x14:formula1>
            <xm:f>'Vereine 10m'!$B$5:$B$271</xm:f>
          </x14:formula1>
          <xm:sqref>C23:E23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N70"/>
  <sheetViews>
    <sheetView showGridLines="0" zoomScaleNormal="100" workbookViewId="0">
      <selection activeCell="H19" sqref="H19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1.710937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55" t="s">
        <v>41</v>
      </c>
    </row>
    <row r="2" spans="1:14" s="7" customFormat="1" ht="30" customHeight="1" x14ac:dyDescent="0.2">
      <c r="A2" s="43" t="s">
        <v>30</v>
      </c>
      <c r="B2" s="138">
        <f>Start!C23</f>
        <v>0</v>
      </c>
      <c r="C2" s="138"/>
      <c r="D2" s="138"/>
      <c r="E2" s="138"/>
      <c r="F2" s="139"/>
      <c r="G2" s="140" t="s">
        <v>32</v>
      </c>
      <c r="H2" s="141"/>
      <c r="I2" s="2" t="str">
        <f>Start!C24</f>
        <v/>
      </c>
      <c r="J2" s="42" t="s">
        <v>29</v>
      </c>
      <c r="K2" s="3">
        <v>1</v>
      </c>
    </row>
    <row r="3" spans="1:14" s="7" customFormat="1" ht="24" customHeight="1" x14ac:dyDescent="0.2">
      <c r="A3" s="140" t="s">
        <v>31</v>
      </c>
      <c r="B3" s="142"/>
      <c r="C3" s="143">
        <f>Start!C27</f>
        <v>0</v>
      </c>
      <c r="D3" s="143"/>
      <c r="E3" s="143"/>
      <c r="F3" s="143"/>
      <c r="G3" s="44" t="s">
        <v>38</v>
      </c>
      <c r="H3" s="155">
        <f>Start!C30</f>
        <v>0</v>
      </c>
      <c r="I3" s="155"/>
      <c r="J3" s="45" t="s">
        <v>37</v>
      </c>
      <c r="K3" s="13">
        <f>Start!F23</f>
        <v>0</v>
      </c>
    </row>
    <row r="4" spans="1:14" s="7" customFormat="1" ht="24" customHeight="1" thickBot="1" x14ac:dyDescent="0.25">
      <c r="A4" s="153" t="s">
        <v>33</v>
      </c>
      <c r="B4" s="154"/>
      <c r="C4" s="158">
        <f>Start!C28</f>
        <v>0</v>
      </c>
      <c r="D4" s="158"/>
      <c r="E4" s="159">
        <f>Start!C29</f>
        <v>0</v>
      </c>
      <c r="F4" s="159"/>
      <c r="G4" s="160"/>
      <c r="H4" s="46" t="s">
        <v>4</v>
      </c>
      <c r="I4" s="156">
        <f>Start!C31</f>
        <v>0</v>
      </c>
      <c r="J4" s="156"/>
      <c r="K4" s="157"/>
    </row>
    <row r="5" spans="1:14" s="8" customFormat="1" ht="14.65" customHeight="1" x14ac:dyDescent="0.2">
      <c r="A5" s="121">
        <v>1</v>
      </c>
      <c r="B5" s="47" t="s">
        <v>34</v>
      </c>
      <c r="C5" s="48"/>
      <c r="D5" s="57"/>
      <c r="E5" s="124" t="s">
        <v>36</v>
      </c>
      <c r="F5" s="125"/>
      <c r="G5" s="126"/>
      <c r="H5" s="49"/>
      <c r="I5" s="127" t="s">
        <v>39</v>
      </c>
      <c r="J5" s="50"/>
      <c r="K5" s="51" t="s">
        <v>1</v>
      </c>
    </row>
    <row r="6" spans="1:14" s="8" customFormat="1" ht="14.65" customHeight="1" x14ac:dyDescent="0.25">
      <c r="A6" s="122"/>
      <c r="B6" s="129">
        <f>Start!B14</f>
        <v>0</v>
      </c>
      <c r="C6" s="130"/>
      <c r="D6" s="131"/>
      <c r="E6" s="83">
        <f>Start!E14</f>
        <v>0</v>
      </c>
      <c r="F6" s="132"/>
      <c r="G6" s="133"/>
      <c r="H6" s="1"/>
      <c r="I6" s="128"/>
      <c r="J6" s="4"/>
      <c r="K6" s="52" t="s">
        <v>40</v>
      </c>
    </row>
    <row r="7" spans="1:14" s="8" customFormat="1" ht="14.65" customHeight="1" x14ac:dyDescent="0.2">
      <c r="A7" s="122"/>
      <c r="B7" s="109" t="s">
        <v>35</v>
      </c>
      <c r="C7" s="161">
        <f>Start!D14</f>
        <v>0</v>
      </c>
      <c r="D7" s="111" t="str">
        <f>IF(Start!J25="x","Karton Nr. Carton-no","Elektronisch életronique")</f>
        <v>Elektronisch életronique</v>
      </c>
      <c r="E7" s="113">
        <f>IF(Start!J25="x",Start!J28,Start!J30)</f>
        <v>1</v>
      </c>
      <c r="F7" s="113" t="s">
        <v>0</v>
      </c>
      <c r="G7" s="115">
        <f>IF(Start!J25="x",E7+7,E7)</f>
        <v>1</v>
      </c>
      <c r="H7" s="1"/>
      <c r="I7" s="163">
        <f>SUM(H5:H8)</f>
        <v>0</v>
      </c>
      <c r="J7" s="4"/>
      <c r="K7" s="119"/>
    </row>
    <row r="8" spans="1:14" s="8" customFormat="1" ht="14.65" customHeight="1" thickBot="1" x14ac:dyDescent="0.25">
      <c r="A8" s="123"/>
      <c r="B8" s="110"/>
      <c r="C8" s="162"/>
      <c r="D8" s="112"/>
      <c r="E8" s="114"/>
      <c r="F8" s="114"/>
      <c r="G8" s="116"/>
      <c r="H8" s="53"/>
      <c r="I8" s="135"/>
      <c r="J8" s="54"/>
      <c r="K8" s="120"/>
    </row>
    <row r="9" spans="1:14" ht="14.65" customHeight="1" x14ac:dyDescent="0.2">
      <c r="A9" s="121">
        <v>2</v>
      </c>
      <c r="B9" s="47" t="s">
        <v>34</v>
      </c>
      <c r="C9" s="48"/>
      <c r="D9" s="57"/>
      <c r="E9" s="124" t="s">
        <v>36</v>
      </c>
      <c r="F9" s="125"/>
      <c r="G9" s="126"/>
      <c r="H9" s="49"/>
      <c r="I9" s="127" t="s">
        <v>39</v>
      </c>
      <c r="J9" s="50"/>
      <c r="K9" s="51" t="s">
        <v>1</v>
      </c>
    </row>
    <row r="10" spans="1:14" ht="14.65" customHeight="1" x14ac:dyDescent="0.25">
      <c r="A10" s="122"/>
      <c r="B10" s="129">
        <f>Start!B15</f>
        <v>0</v>
      </c>
      <c r="C10" s="130"/>
      <c r="D10" s="131"/>
      <c r="E10" s="83">
        <f>Start!E15</f>
        <v>0</v>
      </c>
      <c r="F10" s="132"/>
      <c r="G10" s="133"/>
      <c r="H10" s="1"/>
      <c r="I10" s="128"/>
      <c r="J10" s="4"/>
      <c r="K10" s="52" t="s">
        <v>40</v>
      </c>
    </row>
    <row r="11" spans="1:14" ht="14.65" customHeight="1" x14ac:dyDescent="0.2">
      <c r="A11" s="122"/>
      <c r="B11" s="109" t="s">
        <v>35</v>
      </c>
      <c r="C11" s="113">
        <f>Start!D15</f>
        <v>0</v>
      </c>
      <c r="D11" s="111" t="str">
        <f>IF(Start!J25="x","Karton Nr. Carton-no","Elektronisch életronique")</f>
        <v>Elektronisch életronique</v>
      </c>
      <c r="E11" s="113">
        <f>G7+1</f>
        <v>2</v>
      </c>
      <c r="F11" s="113" t="s">
        <v>0</v>
      </c>
      <c r="G11" s="115">
        <f>IF(Start!J25="x",E11+7,E11)</f>
        <v>2</v>
      </c>
      <c r="H11" s="1"/>
      <c r="I11" s="134">
        <f>SUM(H9:H12)</f>
        <v>0</v>
      </c>
      <c r="J11" s="4"/>
      <c r="K11" s="119"/>
    </row>
    <row r="12" spans="1:14" ht="14.65" customHeight="1" thickBot="1" x14ac:dyDescent="0.25">
      <c r="A12" s="123"/>
      <c r="B12" s="110"/>
      <c r="C12" s="114"/>
      <c r="D12" s="112"/>
      <c r="E12" s="114"/>
      <c r="F12" s="114"/>
      <c r="G12" s="116"/>
      <c r="H12" s="53"/>
      <c r="I12" s="135"/>
      <c r="J12" s="54"/>
      <c r="K12" s="120"/>
    </row>
    <row r="13" spans="1:14" ht="14.65" customHeight="1" x14ac:dyDescent="0.2">
      <c r="A13" s="121">
        <v>3</v>
      </c>
      <c r="B13" s="47" t="s">
        <v>34</v>
      </c>
      <c r="C13" s="48"/>
      <c r="D13" s="57"/>
      <c r="E13" s="124" t="s">
        <v>36</v>
      </c>
      <c r="F13" s="125"/>
      <c r="G13" s="126"/>
      <c r="H13" s="49"/>
      <c r="I13" s="127" t="s">
        <v>39</v>
      </c>
      <c r="J13" s="50"/>
      <c r="K13" s="51" t="s">
        <v>1</v>
      </c>
    </row>
    <row r="14" spans="1:14" ht="14.65" customHeight="1" x14ac:dyDescent="0.25">
      <c r="A14" s="122"/>
      <c r="B14" s="129">
        <f>Start!B16</f>
        <v>0</v>
      </c>
      <c r="C14" s="130"/>
      <c r="D14" s="131"/>
      <c r="E14" s="83">
        <f>Start!E16</f>
        <v>0</v>
      </c>
      <c r="F14" s="132"/>
      <c r="G14" s="133"/>
      <c r="H14" s="1"/>
      <c r="I14" s="128"/>
      <c r="J14" s="4"/>
      <c r="K14" s="52" t="s">
        <v>40</v>
      </c>
    </row>
    <row r="15" spans="1:14" ht="14.65" customHeight="1" x14ac:dyDescent="0.2">
      <c r="A15" s="122"/>
      <c r="B15" s="109" t="s">
        <v>35</v>
      </c>
      <c r="C15" s="113">
        <f>Start!D16</f>
        <v>0</v>
      </c>
      <c r="D15" s="111" t="str">
        <f>IF(Start!J25="x","Karton Nr. Carton-no","Elektronisch életronique")</f>
        <v>Elektronisch életronique</v>
      </c>
      <c r="E15" s="113">
        <f>G11+1</f>
        <v>3</v>
      </c>
      <c r="F15" s="113" t="s">
        <v>0</v>
      </c>
      <c r="G15" s="115">
        <f>IF(Start!J25="x",E15+7,E15)</f>
        <v>3</v>
      </c>
      <c r="H15" s="1"/>
      <c r="I15" s="134">
        <f>SUM(H13:H16)</f>
        <v>0</v>
      </c>
      <c r="J15" s="4"/>
      <c r="K15" s="119"/>
    </row>
    <row r="16" spans="1:14" ht="14.65" customHeight="1" thickBot="1" x14ac:dyDescent="0.25">
      <c r="A16" s="123"/>
      <c r="B16" s="110"/>
      <c r="C16" s="114"/>
      <c r="D16" s="112"/>
      <c r="E16" s="114"/>
      <c r="F16" s="114"/>
      <c r="G16" s="116"/>
      <c r="H16" s="53"/>
      <c r="I16" s="135"/>
      <c r="J16" s="54"/>
      <c r="K16" s="120"/>
      <c r="N16" s="56"/>
    </row>
    <row r="17" spans="1:11" ht="14.65" customHeight="1" x14ac:dyDescent="0.2">
      <c r="A17" s="121">
        <v>4</v>
      </c>
      <c r="B17" s="47" t="s">
        <v>34</v>
      </c>
      <c r="C17" s="48"/>
      <c r="D17" s="57"/>
      <c r="E17" s="124" t="s">
        <v>36</v>
      </c>
      <c r="F17" s="125"/>
      <c r="G17" s="126"/>
      <c r="H17" s="49"/>
      <c r="I17" s="127" t="s">
        <v>39</v>
      </c>
      <c r="J17" s="50"/>
      <c r="K17" s="51" t="s">
        <v>1</v>
      </c>
    </row>
    <row r="18" spans="1:11" ht="14.65" customHeight="1" x14ac:dyDescent="0.25">
      <c r="A18" s="122"/>
      <c r="B18" s="129">
        <f>Start!B17</f>
        <v>0</v>
      </c>
      <c r="C18" s="130"/>
      <c r="D18" s="131"/>
      <c r="E18" s="83">
        <f>Start!E17</f>
        <v>0</v>
      </c>
      <c r="F18" s="132"/>
      <c r="G18" s="133"/>
      <c r="H18" s="1"/>
      <c r="I18" s="128"/>
      <c r="J18" s="4"/>
      <c r="K18" s="52" t="s">
        <v>40</v>
      </c>
    </row>
    <row r="19" spans="1:11" ht="14.65" customHeight="1" x14ac:dyDescent="0.2">
      <c r="A19" s="122"/>
      <c r="B19" s="109" t="s">
        <v>35</v>
      </c>
      <c r="C19" s="113">
        <f>Start!D17</f>
        <v>0</v>
      </c>
      <c r="D19" s="111" t="str">
        <f>IF(Start!J25="x","Karton Nr. Carton-no","Elektronisch életronique")</f>
        <v>Elektronisch életronique</v>
      </c>
      <c r="E19" s="113">
        <f>G15+1</f>
        <v>4</v>
      </c>
      <c r="F19" s="113" t="s">
        <v>0</v>
      </c>
      <c r="G19" s="115">
        <f>IF(Start!J25="x",E19+7,E19)</f>
        <v>4</v>
      </c>
      <c r="H19" s="1"/>
      <c r="I19" s="134">
        <f>SUM(H17:H20)</f>
        <v>0</v>
      </c>
      <c r="J19" s="4"/>
      <c r="K19" s="119"/>
    </row>
    <row r="20" spans="1:11" ht="14.65" customHeight="1" thickBot="1" x14ac:dyDescent="0.25">
      <c r="A20" s="123"/>
      <c r="B20" s="110"/>
      <c r="C20" s="114"/>
      <c r="D20" s="112"/>
      <c r="E20" s="114"/>
      <c r="F20" s="114"/>
      <c r="G20" s="116"/>
      <c r="H20" s="53"/>
      <c r="I20" s="135"/>
      <c r="J20" s="54"/>
      <c r="K20" s="120"/>
    </row>
    <row r="21" spans="1:11" ht="15" customHeight="1" x14ac:dyDescent="0.2">
      <c r="A21" s="117" t="s">
        <v>43</v>
      </c>
      <c r="B21" s="117"/>
      <c r="C21" s="117"/>
      <c r="D21" s="117"/>
      <c r="E21" s="117"/>
      <c r="F21" s="117"/>
      <c r="G21" s="117"/>
      <c r="H21" s="102" t="s">
        <v>2</v>
      </c>
      <c r="I21" s="103">
        <f>SUM(I7+I11+I15+I19)</f>
        <v>0</v>
      </c>
      <c r="K21" s="106"/>
    </row>
    <row r="22" spans="1:11" ht="12.75" customHeight="1" x14ac:dyDescent="0.2">
      <c r="A22" s="118"/>
      <c r="B22" s="118"/>
      <c r="C22" s="118"/>
      <c r="D22" s="118"/>
      <c r="E22" s="118"/>
      <c r="F22" s="118"/>
      <c r="G22" s="118"/>
      <c r="H22" s="102"/>
      <c r="I22" s="104"/>
      <c r="K22" s="107"/>
    </row>
    <row r="23" spans="1:11" ht="13.5" customHeight="1" thickBot="1" x14ac:dyDescent="0.25">
      <c r="A23" s="59" t="s">
        <v>44</v>
      </c>
      <c r="B23" s="59"/>
      <c r="C23" s="59"/>
      <c r="D23" s="60"/>
      <c r="E23" s="152"/>
      <c r="F23" s="152"/>
      <c r="G23" s="152"/>
      <c r="H23" s="102"/>
      <c r="I23" s="105"/>
      <c r="K23" s="108"/>
    </row>
    <row r="24" spans="1:11" ht="19.899999999999999" customHeight="1" x14ac:dyDescent="0.2">
      <c r="A24" s="9"/>
    </row>
    <row r="25" spans="1:11" ht="56.25" customHeight="1" x14ac:dyDescent="0.2">
      <c r="A25" s="150" t="s">
        <v>42</v>
      </c>
      <c r="B25" s="151"/>
      <c r="C25" s="151"/>
      <c r="D25" s="151"/>
      <c r="E25" s="151"/>
      <c r="F25" s="151"/>
      <c r="G25" s="151"/>
      <c r="H25" s="151"/>
      <c r="I25" s="151"/>
      <c r="J25" s="151"/>
      <c r="K25" s="55" t="s">
        <v>41</v>
      </c>
    </row>
    <row r="26" spans="1:11" s="7" customFormat="1" ht="30" customHeight="1" x14ac:dyDescent="0.2">
      <c r="A26" s="43" t="s">
        <v>30</v>
      </c>
      <c r="B26" s="138">
        <f>B2</f>
        <v>0</v>
      </c>
      <c r="C26" s="138"/>
      <c r="D26" s="138"/>
      <c r="E26" s="138"/>
      <c r="F26" s="139"/>
      <c r="G26" s="140" t="s">
        <v>32</v>
      </c>
      <c r="H26" s="141"/>
      <c r="I26" s="2" t="str">
        <f>I2</f>
        <v/>
      </c>
      <c r="J26" s="42" t="s">
        <v>29</v>
      </c>
      <c r="K26" s="3">
        <f>K2</f>
        <v>1</v>
      </c>
    </row>
    <row r="27" spans="1:11" s="7" customFormat="1" ht="24" customHeight="1" x14ac:dyDescent="0.2">
      <c r="A27" s="140" t="s">
        <v>31</v>
      </c>
      <c r="B27" s="142"/>
      <c r="C27" s="143">
        <f>C3</f>
        <v>0</v>
      </c>
      <c r="D27" s="143"/>
      <c r="E27" s="143"/>
      <c r="F27" s="143"/>
      <c r="G27" s="5" t="s">
        <v>38</v>
      </c>
      <c r="H27" s="144">
        <f>H3</f>
        <v>0</v>
      </c>
      <c r="I27" s="144"/>
      <c r="J27" s="45" t="s">
        <v>37</v>
      </c>
      <c r="K27" s="13">
        <f>K3</f>
        <v>0</v>
      </c>
    </row>
    <row r="28" spans="1:11" s="7" customFormat="1" ht="24.95" customHeight="1" thickBot="1" x14ac:dyDescent="0.25">
      <c r="A28" s="145" t="s">
        <v>33</v>
      </c>
      <c r="B28" s="146"/>
      <c r="C28" s="147">
        <f>C4</f>
        <v>0</v>
      </c>
      <c r="D28" s="147"/>
      <c r="E28" s="148">
        <f>E4</f>
        <v>0</v>
      </c>
      <c r="F28" s="148"/>
      <c r="G28" s="149"/>
      <c r="H28" s="58" t="str">
        <f>H4</f>
        <v>E-Mail:</v>
      </c>
      <c r="I28" s="136">
        <f>I4</f>
        <v>0</v>
      </c>
      <c r="J28" s="136"/>
      <c r="K28" s="137"/>
    </row>
    <row r="29" spans="1:11" s="8" customFormat="1" ht="14.65" customHeight="1" x14ac:dyDescent="0.2">
      <c r="A29" s="121">
        <v>1</v>
      </c>
      <c r="B29" s="47" t="s">
        <v>34</v>
      </c>
      <c r="C29" s="48"/>
      <c r="D29" s="57"/>
      <c r="E29" s="124" t="s">
        <v>36</v>
      </c>
      <c r="F29" s="125"/>
      <c r="G29" s="126"/>
      <c r="H29" s="50">
        <f>H5</f>
        <v>0</v>
      </c>
      <c r="I29" s="127" t="s">
        <v>39</v>
      </c>
      <c r="J29" s="50"/>
      <c r="K29" s="51" t="s">
        <v>1</v>
      </c>
    </row>
    <row r="30" spans="1:11" s="8" customFormat="1" ht="14.65" customHeight="1" x14ac:dyDescent="0.25">
      <c r="A30" s="122"/>
      <c r="B30" s="129">
        <f>B6</f>
        <v>0</v>
      </c>
      <c r="C30" s="130"/>
      <c r="D30" s="131"/>
      <c r="E30" s="83">
        <f>E6</f>
        <v>0</v>
      </c>
      <c r="F30" s="132"/>
      <c r="G30" s="133"/>
      <c r="H30" s="4">
        <f t="shared" ref="H30:H44" si="0">H6</f>
        <v>0</v>
      </c>
      <c r="I30" s="128"/>
      <c r="J30" s="4"/>
      <c r="K30" s="52" t="s">
        <v>40</v>
      </c>
    </row>
    <row r="31" spans="1:11" s="8" customFormat="1" ht="14.65" customHeight="1" x14ac:dyDescent="0.2">
      <c r="A31" s="122"/>
      <c r="B31" s="109" t="s">
        <v>35</v>
      </c>
      <c r="C31" s="113">
        <f>C7</f>
        <v>0</v>
      </c>
      <c r="D31" s="111" t="str">
        <f>D7</f>
        <v>Elektronisch életronique</v>
      </c>
      <c r="E31" s="113">
        <f>E7</f>
        <v>1</v>
      </c>
      <c r="F31" s="113" t="s">
        <v>0</v>
      </c>
      <c r="G31" s="115">
        <f>G7</f>
        <v>1</v>
      </c>
      <c r="H31" s="4">
        <f t="shared" si="0"/>
        <v>0</v>
      </c>
      <c r="I31" s="134">
        <f>I7</f>
        <v>0</v>
      </c>
      <c r="J31" s="4"/>
      <c r="K31" s="119"/>
    </row>
    <row r="32" spans="1:11" s="8" customFormat="1" ht="14.65" customHeight="1" thickBot="1" x14ac:dyDescent="0.25">
      <c r="A32" s="123"/>
      <c r="B32" s="110"/>
      <c r="C32" s="114"/>
      <c r="D32" s="112"/>
      <c r="E32" s="114"/>
      <c r="F32" s="114"/>
      <c r="G32" s="116"/>
      <c r="H32" s="54">
        <f t="shared" si="0"/>
        <v>0</v>
      </c>
      <c r="I32" s="135"/>
      <c r="J32" s="54"/>
      <c r="K32" s="120"/>
    </row>
    <row r="33" spans="1:11" ht="14.65" customHeight="1" x14ac:dyDescent="0.2">
      <c r="A33" s="121">
        <v>2</v>
      </c>
      <c r="B33" s="47" t="s">
        <v>34</v>
      </c>
      <c r="C33" s="48"/>
      <c r="D33" s="57"/>
      <c r="E33" s="124" t="s">
        <v>36</v>
      </c>
      <c r="F33" s="125"/>
      <c r="G33" s="126"/>
      <c r="H33" s="50">
        <f t="shared" si="0"/>
        <v>0</v>
      </c>
      <c r="I33" s="127" t="s">
        <v>39</v>
      </c>
      <c r="J33" s="50"/>
      <c r="K33" s="51" t="s">
        <v>1</v>
      </c>
    </row>
    <row r="34" spans="1:11" ht="14.65" customHeight="1" x14ac:dyDescent="0.25">
      <c r="A34" s="122"/>
      <c r="B34" s="129">
        <f>B10</f>
        <v>0</v>
      </c>
      <c r="C34" s="130"/>
      <c r="D34" s="131"/>
      <c r="E34" s="83">
        <f>E10</f>
        <v>0</v>
      </c>
      <c r="F34" s="132"/>
      <c r="G34" s="133"/>
      <c r="H34" s="4">
        <f t="shared" si="0"/>
        <v>0</v>
      </c>
      <c r="I34" s="128"/>
      <c r="J34" s="4"/>
      <c r="K34" s="52" t="s">
        <v>40</v>
      </c>
    </row>
    <row r="35" spans="1:11" ht="14.65" customHeight="1" x14ac:dyDescent="0.2">
      <c r="A35" s="122"/>
      <c r="B35" s="109" t="s">
        <v>35</v>
      </c>
      <c r="C35" s="113">
        <f>C11</f>
        <v>0</v>
      </c>
      <c r="D35" s="111" t="str">
        <f>D11</f>
        <v>Elektronisch életronique</v>
      </c>
      <c r="E35" s="113">
        <f>E11</f>
        <v>2</v>
      </c>
      <c r="F35" s="113" t="s">
        <v>0</v>
      </c>
      <c r="G35" s="115">
        <f>G11</f>
        <v>2</v>
      </c>
      <c r="H35" s="4">
        <f t="shared" si="0"/>
        <v>0</v>
      </c>
      <c r="I35" s="134">
        <f>I11</f>
        <v>0</v>
      </c>
      <c r="J35" s="4"/>
      <c r="K35" s="119"/>
    </row>
    <row r="36" spans="1:11" ht="14.65" customHeight="1" thickBot="1" x14ac:dyDescent="0.25">
      <c r="A36" s="123"/>
      <c r="B36" s="110"/>
      <c r="C36" s="114"/>
      <c r="D36" s="112"/>
      <c r="E36" s="114"/>
      <c r="F36" s="114"/>
      <c r="G36" s="116"/>
      <c r="H36" s="54">
        <f t="shared" si="0"/>
        <v>0</v>
      </c>
      <c r="I36" s="135"/>
      <c r="J36" s="54"/>
      <c r="K36" s="120"/>
    </row>
    <row r="37" spans="1:11" ht="14.65" customHeight="1" x14ac:dyDescent="0.2">
      <c r="A37" s="121">
        <v>3</v>
      </c>
      <c r="B37" s="47" t="s">
        <v>34</v>
      </c>
      <c r="C37" s="48"/>
      <c r="D37" s="57"/>
      <c r="E37" s="124" t="s">
        <v>36</v>
      </c>
      <c r="F37" s="125"/>
      <c r="G37" s="126"/>
      <c r="H37" s="50">
        <f t="shared" si="0"/>
        <v>0</v>
      </c>
      <c r="I37" s="127" t="s">
        <v>39</v>
      </c>
      <c r="J37" s="50"/>
      <c r="K37" s="51" t="s">
        <v>1</v>
      </c>
    </row>
    <row r="38" spans="1:11" ht="14.65" customHeight="1" x14ac:dyDescent="0.25">
      <c r="A38" s="122"/>
      <c r="B38" s="129">
        <f>B14</f>
        <v>0</v>
      </c>
      <c r="C38" s="130"/>
      <c r="D38" s="131"/>
      <c r="E38" s="83">
        <f>E14</f>
        <v>0</v>
      </c>
      <c r="F38" s="132"/>
      <c r="G38" s="133"/>
      <c r="H38" s="4">
        <f t="shared" si="0"/>
        <v>0</v>
      </c>
      <c r="I38" s="128"/>
      <c r="J38" s="4"/>
      <c r="K38" s="52" t="s">
        <v>40</v>
      </c>
    </row>
    <row r="39" spans="1:11" ht="14.65" customHeight="1" x14ac:dyDescent="0.2">
      <c r="A39" s="122"/>
      <c r="B39" s="109" t="s">
        <v>35</v>
      </c>
      <c r="C39" s="113">
        <f>C15</f>
        <v>0</v>
      </c>
      <c r="D39" s="111" t="str">
        <f>D15</f>
        <v>Elektronisch életronique</v>
      </c>
      <c r="E39" s="113">
        <f>E15</f>
        <v>3</v>
      </c>
      <c r="F39" s="113" t="s">
        <v>0</v>
      </c>
      <c r="G39" s="115">
        <f>G15</f>
        <v>3</v>
      </c>
      <c r="H39" s="4">
        <f t="shared" si="0"/>
        <v>0</v>
      </c>
      <c r="I39" s="134">
        <f>I15</f>
        <v>0</v>
      </c>
      <c r="J39" s="4"/>
      <c r="K39" s="119"/>
    </row>
    <row r="40" spans="1:11" ht="14.65" customHeight="1" thickBot="1" x14ac:dyDescent="0.25">
      <c r="A40" s="123"/>
      <c r="B40" s="110"/>
      <c r="C40" s="114"/>
      <c r="D40" s="112"/>
      <c r="E40" s="114"/>
      <c r="F40" s="114"/>
      <c r="G40" s="116"/>
      <c r="H40" s="54">
        <f t="shared" si="0"/>
        <v>0</v>
      </c>
      <c r="I40" s="135"/>
      <c r="J40" s="54"/>
      <c r="K40" s="120"/>
    </row>
    <row r="41" spans="1:11" ht="14.65" customHeight="1" x14ac:dyDescent="0.2">
      <c r="A41" s="121">
        <v>4</v>
      </c>
      <c r="B41" s="47" t="s">
        <v>34</v>
      </c>
      <c r="C41" s="48"/>
      <c r="D41" s="57"/>
      <c r="E41" s="124" t="s">
        <v>36</v>
      </c>
      <c r="F41" s="125"/>
      <c r="G41" s="126"/>
      <c r="H41" s="50">
        <f t="shared" si="0"/>
        <v>0</v>
      </c>
      <c r="I41" s="127" t="s">
        <v>39</v>
      </c>
      <c r="J41" s="50"/>
      <c r="K41" s="51" t="s">
        <v>1</v>
      </c>
    </row>
    <row r="42" spans="1:11" ht="14.65" customHeight="1" x14ac:dyDescent="0.25">
      <c r="A42" s="122"/>
      <c r="B42" s="129">
        <f>B18</f>
        <v>0</v>
      </c>
      <c r="C42" s="130"/>
      <c r="D42" s="131"/>
      <c r="E42" s="83">
        <f>E18</f>
        <v>0</v>
      </c>
      <c r="F42" s="132"/>
      <c r="G42" s="133"/>
      <c r="H42" s="4">
        <f t="shared" si="0"/>
        <v>0</v>
      </c>
      <c r="I42" s="128"/>
      <c r="J42" s="4"/>
      <c r="K42" s="52" t="s">
        <v>40</v>
      </c>
    </row>
    <row r="43" spans="1:11" ht="14.65" customHeight="1" x14ac:dyDescent="0.2">
      <c r="A43" s="122"/>
      <c r="B43" s="109" t="s">
        <v>35</v>
      </c>
      <c r="C43" s="113">
        <f>C19</f>
        <v>0</v>
      </c>
      <c r="D43" s="111" t="str">
        <f>D19</f>
        <v>Elektronisch életronique</v>
      </c>
      <c r="E43" s="113">
        <f>E19</f>
        <v>4</v>
      </c>
      <c r="F43" s="113" t="s">
        <v>0</v>
      </c>
      <c r="G43" s="115">
        <f>G19</f>
        <v>4</v>
      </c>
      <c r="H43" s="4">
        <f t="shared" si="0"/>
        <v>0</v>
      </c>
      <c r="I43" s="134">
        <f>I19</f>
        <v>0</v>
      </c>
      <c r="J43" s="4"/>
      <c r="K43" s="119"/>
    </row>
    <row r="44" spans="1:11" ht="14.65" customHeight="1" thickBot="1" x14ac:dyDescent="0.25">
      <c r="A44" s="123"/>
      <c r="B44" s="110"/>
      <c r="C44" s="114"/>
      <c r="D44" s="112"/>
      <c r="E44" s="114"/>
      <c r="F44" s="114"/>
      <c r="G44" s="116"/>
      <c r="H44" s="54">
        <f t="shared" si="0"/>
        <v>0</v>
      </c>
      <c r="I44" s="135"/>
      <c r="J44" s="54"/>
      <c r="K44" s="120"/>
    </row>
    <row r="45" spans="1:11" s="61" customFormat="1" ht="15" customHeight="1" x14ac:dyDescent="0.2">
      <c r="A45" s="117" t="s">
        <v>43</v>
      </c>
      <c r="B45" s="117"/>
      <c r="C45" s="117"/>
      <c r="D45" s="117"/>
      <c r="E45" s="117"/>
      <c r="F45" s="117"/>
      <c r="G45" s="117"/>
      <c r="H45" s="102" t="s">
        <v>2</v>
      </c>
      <c r="I45" s="103">
        <f>I21</f>
        <v>0</v>
      </c>
      <c r="K45" s="106"/>
    </row>
    <row r="46" spans="1:11" ht="12.75" customHeight="1" x14ac:dyDescent="0.2">
      <c r="A46" s="118"/>
      <c r="B46" s="118"/>
      <c r="C46" s="118"/>
      <c r="D46" s="118"/>
      <c r="E46" s="118"/>
      <c r="F46" s="118"/>
      <c r="G46" s="118"/>
      <c r="H46" s="102"/>
      <c r="I46" s="104"/>
      <c r="K46" s="107"/>
    </row>
    <row r="47" spans="1:11" ht="13.5" customHeight="1" thickBot="1" x14ac:dyDescent="0.25">
      <c r="A47" s="59" t="s">
        <v>44</v>
      </c>
      <c r="B47" s="59"/>
      <c r="C47" s="59"/>
      <c r="D47" s="60"/>
      <c r="E47" s="64">
        <f>E23</f>
        <v>0</v>
      </c>
      <c r="F47" s="65"/>
      <c r="G47" s="65"/>
      <c r="H47" s="102"/>
      <c r="I47" s="105"/>
      <c r="K47" s="108"/>
    </row>
    <row r="48" spans="1:11" ht="56.25" customHeight="1" x14ac:dyDescent="0.2">
      <c r="A48" s="150" t="s">
        <v>42</v>
      </c>
      <c r="B48" s="151"/>
      <c r="C48" s="151"/>
      <c r="D48" s="151"/>
      <c r="E48" s="151"/>
      <c r="F48" s="151"/>
      <c r="G48" s="151"/>
      <c r="H48" s="151"/>
      <c r="I48" s="151"/>
      <c r="J48" s="151"/>
      <c r="K48" s="55" t="s">
        <v>41</v>
      </c>
    </row>
    <row r="49" spans="1:11" s="7" customFormat="1" ht="30" customHeight="1" x14ac:dyDescent="0.2">
      <c r="A49" s="43" t="s">
        <v>30</v>
      </c>
      <c r="B49" s="138">
        <f>B26</f>
        <v>0</v>
      </c>
      <c r="C49" s="138"/>
      <c r="D49" s="138"/>
      <c r="E49" s="138"/>
      <c r="F49" s="139"/>
      <c r="G49" s="140" t="s">
        <v>32</v>
      </c>
      <c r="H49" s="141"/>
      <c r="I49" s="2" t="str">
        <f>I26</f>
        <v/>
      </c>
      <c r="J49" s="42" t="s">
        <v>29</v>
      </c>
      <c r="K49" s="3">
        <f>K26</f>
        <v>1</v>
      </c>
    </row>
    <row r="50" spans="1:11" s="7" customFormat="1" ht="24" customHeight="1" x14ac:dyDescent="0.2">
      <c r="A50" s="140" t="s">
        <v>31</v>
      </c>
      <c r="B50" s="142"/>
      <c r="C50" s="143">
        <f>C27</f>
        <v>0</v>
      </c>
      <c r="D50" s="143"/>
      <c r="E50" s="143"/>
      <c r="F50" s="143"/>
      <c r="G50" s="5" t="s">
        <v>38</v>
      </c>
      <c r="H50" s="144">
        <f>H27</f>
        <v>0</v>
      </c>
      <c r="I50" s="144"/>
      <c r="J50" s="45" t="s">
        <v>37</v>
      </c>
      <c r="K50" s="13">
        <f>K27</f>
        <v>0</v>
      </c>
    </row>
    <row r="51" spans="1:11" s="7" customFormat="1" ht="24" customHeight="1" thickBot="1" x14ac:dyDescent="0.25">
      <c r="A51" s="145" t="s">
        <v>33</v>
      </c>
      <c r="B51" s="146"/>
      <c r="C51" s="147">
        <f>C28</f>
        <v>0</v>
      </c>
      <c r="D51" s="147"/>
      <c r="E51" s="148">
        <f>E28</f>
        <v>0</v>
      </c>
      <c r="F51" s="148"/>
      <c r="G51" s="149"/>
      <c r="H51" s="58" t="str">
        <f>H28</f>
        <v>E-Mail:</v>
      </c>
      <c r="I51" s="136">
        <f>I28</f>
        <v>0</v>
      </c>
      <c r="J51" s="136"/>
      <c r="K51" s="137"/>
    </row>
    <row r="52" spans="1:11" s="8" customFormat="1" ht="14.65" customHeight="1" x14ac:dyDescent="0.2">
      <c r="A52" s="121">
        <v>1</v>
      </c>
      <c r="B52" s="47" t="s">
        <v>34</v>
      </c>
      <c r="C52" s="48"/>
      <c r="D52" s="57"/>
      <c r="E52" s="124" t="s">
        <v>36</v>
      </c>
      <c r="F52" s="125"/>
      <c r="G52" s="126"/>
      <c r="H52" s="50">
        <f>H29</f>
        <v>0</v>
      </c>
      <c r="I52" s="127" t="s">
        <v>39</v>
      </c>
      <c r="J52" s="50"/>
      <c r="K52" s="51" t="s">
        <v>1</v>
      </c>
    </row>
    <row r="53" spans="1:11" s="8" customFormat="1" ht="14.65" customHeight="1" x14ac:dyDescent="0.25">
      <c r="A53" s="122"/>
      <c r="B53" s="129">
        <f>B30</f>
        <v>0</v>
      </c>
      <c r="C53" s="130"/>
      <c r="D53" s="131"/>
      <c r="E53" s="83">
        <f>E30</f>
        <v>0</v>
      </c>
      <c r="F53" s="132"/>
      <c r="G53" s="133"/>
      <c r="H53" s="4">
        <f t="shared" ref="H53:H67" si="1">H30</f>
        <v>0</v>
      </c>
      <c r="I53" s="128"/>
      <c r="J53" s="4"/>
      <c r="K53" s="52" t="s">
        <v>40</v>
      </c>
    </row>
    <row r="54" spans="1:11" s="8" customFormat="1" ht="14.65" customHeight="1" x14ac:dyDescent="0.2">
      <c r="A54" s="122"/>
      <c r="B54" s="109" t="s">
        <v>35</v>
      </c>
      <c r="C54" s="113">
        <f>C31</f>
        <v>0</v>
      </c>
      <c r="D54" s="111" t="str">
        <f>D31</f>
        <v>Elektronisch életronique</v>
      </c>
      <c r="E54" s="113">
        <f>E31</f>
        <v>1</v>
      </c>
      <c r="F54" s="113" t="s">
        <v>0</v>
      </c>
      <c r="G54" s="115">
        <f>G31</f>
        <v>1</v>
      </c>
      <c r="H54" s="4">
        <f t="shared" si="1"/>
        <v>0</v>
      </c>
      <c r="I54" s="134">
        <f>I31</f>
        <v>0</v>
      </c>
      <c r="J54" s="4"/>
      <c r="K54" s="119"/>
    </row>
    <row r="55" spans="1:11" s="8" customFormat="1" ht="14.65" customHeight="1" thickBot="1" x14ac:dyDescent="0.25">
      <c r="A55" s="123"/>
      <c r="B55" s="110"/>
      <c r="C55" s="114"/>
      <c r="D55" s="112"/>
      <c r="E55" s="114"/>
      <c r="F55" s="114"/>
      <c r="G55" s="116"/>
      <c r="H55" s="54">
        <f t="shared" si="1"/>
        <v>0</v>
      </c>
      <c r="I55" s="135"/>
      <c r="J55" s="54"/>
      <c r="K55" s="120"/>
    </row>
    <row r="56" spans="1:11" ht="14.65" customHeight="1" x14ac:dyDescent="0.2">
      <c r="A56" s="121">
        <v>2</v>
      </c>
      <c r="B56" s="47" t="s">
        <v>34</v>
      </c>
      <c r="C56" s="48"/>
      <c r="D56" s="57"/>
      <c r="E56" s="124" t="s">
        <v>36</v>
      </c>
      <c r="F56" s="125"/>
      <c r="G56" s="126"/>
      <c r="H56" s="50">
        <f t="shared" si="1"/>
        <v>0</v>
      </c>
      <c r="I56" s="127" t="s">
        <v>39</v>
      </c>
      <c r="J56" s="50"/>
      <c r="K56" s="51" t="s">
        <v>1</v>
      </c>
    </row>
    <row r="57" spans="1:11" ht="14.65" customHeight="1" x14ac:dyDescent="0.25">
      <c r="A57" s="122"/>
      <c r="B57" s="129">
        <f>B34</f>
        <v>0</v>
      </c>
      <c r="C57" s="130"/>
      <c r="D57" s="131"/>
      <c r="E57" s="83">
        <f>E34</f>
        <v>0</v>
      </c>
      <c r="F57" s="132"/>
      <c r="G57" s="133"/>
      <c r="H57" s="4">
        <f t="shared" si="1"/>
        <v>0</v>
      </c>
      <c r="I57" s="128"/>
      <c r="J57" s="4"/>
      <c r="K57" s="52" t="s">
        <v>40</v>
      </c>
    </row>
    <row r="58" spans="1:11" ht="14.65" customHeight="1" x14ac:dyDescent="0.2">
      <c r="A58" s="122"/>
      <c r="B58" s="109" t="s">
        <v>35</v>
      </c>
      <c r="C58" s="113">
        <f>C35</f>
        <v>0</v>
      </c>
      <c r="D58" s="111" t="str">
        <f>D35</f>
        <v>Elektronisch életronique</v>
      </c>
      <c r="E58" s="113">
        <f>E35</f>
        <v>2</v>
      </c>
      <c r="F58" s="113" t="s">
        <v>0</v>
      </c>
      <c r="G58" s="115">
        <f>G35</f>
        <v>2</v>
      </c>
      <c r="H58" s="4">
        <f t="shared" si="1"/>
        <v>0</v>
      </c>
      <c r="I58" s="134">
        <f>I35</f>
        <v>0</v>
      </c>
      <c r="J58" s="4"/>
      <c r="K58" s="119"/>
    </row>
    <row r="59" spans="1:11" ht="14.65" customHeight="1" thickBot="1" x14ac:dyDescent="0.25">
      <c r="A59" s="123"/>
      <c r="B59" s="110"/>
      <c r="C59" s="114"/>
      <c r="D59" s="112"/>
      <c r="E59" s="114"/>
      <c r="F59" s="114"/>
      <c r="G59" s="116"/>
      <c r="H59" s="54">
        <f t="shared" si="1"/>
        <v>0</v>
      </c>
      <c r="I59" s="135"/>
      <c r="J59" s="54"/>
      <c r="K59" s="120"/>
    </row>
    <row r="60" spans="1:11" ht="14.65" customHeight="1" x14ac:dyDescent="0.2">
      <c r="A60" s="121">
        <v>3</v>
      </c>
      <c r="B60" s="47" t="s">
        <v>34</v>
      </c>
      <c r="C60" s="48"/>
      <c r="D60" s="57"/>
      <c r="E60" s="124" t="s">
        <v>36</v>
      </c>
      <c r="F60" s="125"/>
      <c r="G60" s="126"/>
      <c r="H60" s="50">
        <f t="shared" si="1"/>
        <v>0</v>
      </c>
      <c r="I60" s="127" t="s">
        <v>39</v>
      </c>
      <c r="J60" s="50"/>
      <c r="K60" s="51" t="s">
        <v>1</v>
      </c>
    </row>
    <row r="61" spans="1:11" ht="14.65" customHeight="1" x14ac:dyDescent="0.25">
      <c r="A61" s="122"/>
      <c r="B61" s="129">
        <f>B38</f>
        <v>0</v>
      </c>
      <c r="C61" s="130"/>
      <c r="D61" s="131"/>
      <c r="E61" s="83">
        <f>E38</f>
        <v>0</v>
      </c>
      <c r="F61" s="132"/>
      <c r="G61" s="133"/>
      <c r="H61" s="4">
        <f t="shared" si="1"/>
        <v>0</v>
      </c>
      <c r="I61" s="128"/>
      <c r="J61" s="4"/>
      <c r="K61" s="52" t="s">
        <v>40</v>
      </c>
    </row>
    <row r="62" spans="1:11" ht="14.65" customHeight="1" x14ac:dyDescent="0.2">
      <c r="A62" s="122"/>
      <c r="B62" s="109" t="s">
        <v>35</v>
      </c>
      <c r="C62" s="113">
        <f>C39</f>
        <v>0</v>
      </c>
      <c r="D62" s="111" t="str">
        <f>D39</f>
        <v>Elektronisch életronique</v>
      </c>
      <c r="E62" s="113">
        <f>E39</f>
        <v>3</v>
      </c>
      <c r="F62" s="113" t="s">
        <v>0</v>
      </c>
      <c r="G62" s="115">
        <f>G39</f>
        <v>3</v>
      </c>
      <c r="H62" s="4">
        <f t="shared" si="1"/>
        <v>0</v>
      </c>
      <c r="I62" s="134">
        <f>I39</f>
        <v>0</v>
      </c>
      <c r="J62" s="4"/>
      <c r="K62" s="119"/>
    </row>
    <row r="63" spans="1:11" ht="14.65" customHeight="1" thickBot="1" x14ac:dyDescent="0.25">
      <c r="A63" s="123"/>
      <c r="B63" s="110"/>
      <c r="C63" s="114"/>
      <c r="D63" s="112"/>
      <c r="E63" s="114"/>
      <c r="F63" s="114"/>
      <c r="G63" s="116"/>
      <c r="H63" s="54">
        <f t="shared" si="1"/>
        <v>0</v>
      </c>
      <c r="I63" s="135"/>
      <c r="J63" s="54"/>
      <c r="K63" s="120"/>
    </row>
    <row r="64" spans="1:11" ht="14.65" customHeight="1" x14ac:dyDescent="0.2">
      <c r="A64" s="121">
        <v>4</v>
      </c>
      <c r="B64" s="47" t="s">
        <v>34</v>
      </c>
      <c r="C64" s="48"/>
      <c r="D64" s="57"/>
      <c r="E64" s="124" t="s">
        <v>36</v>
      </c>
      <c r="F64" s="125"/>
      <c r="G64" s="126"/>
      <c r="H64" s="50">
        <f t="shared" si="1"/>
        <v>0</v>
      </c>
      <c r="I64" s="127" t="s">
        <v>39</v>
      </c>
      <c r="J64" s="50"/>
      <c r="K64" s="51" t="s">
        <v>1</v>
      </c>
    </row>
    <row r="65" spans="1:11" ht="14.65" customHeight="1" x14ac:dyDescent="0.25">
      <c r="A65" s="122"/>
      <c r="B65" s="129">
        <f>B42</f>
        <v>0</v>
      </c>
      <c r="C65" s="130"/>
      <c r="D65" s="131"/>
      <c r="E65" s="83">
        <f>E42</f>
        <v>0</v>
      </c>
      <c r="F65" s="132"/>
      <c r="G65" s="133"/>
      <c r="H65" s="4">
        <f t="shared" si="1"/>
        <v>0</v>
      </c>
      <c r="I65" s="128"/>
      <c r="J65" s="4"/>
      <c r="K65" s="52" t="s">
        <v>40</v>
      </c>
    </row>
    <row r="66" spans="1:11" ht="14.65" customHeight="1" x14ac:dyDescent="0.2">
      <c r="A66" s="122"/>
      <c r="B66" s="109" t="s">
        <v>35</v>
      </c>
      <c r="C66" s="113">
        <f>C43</f>
        <v>0</v>
      </c>
      <c r="D66" s="111" t="str">
        <f>D43</f>
        <v>Elektronisch életronique</v>
      </c>
      <c r="E66" s="113">
        <f>E43</f>
        <v>4</v>
      </c>
      <c r="F66" s="113" t="s">
        <v>0</v>
      </c>
      <c r="G66" s="115">
        <f>G43</f>
        <v>4</v>
      </c>
      <c r="H66" s="4">
        <f t="shared" si="1"/>
        <v>0</v>
      </c>
      <c r="I66" s="134">
        <f>I43</f>
        <v>0</v>
      </c>
      <c r="J66" s="4"/>
      <c r="K66" s="119"/>
    </row>
    <row r="67" spans="1:11" ht="14.65" customHeight="1" thickBot="1" x14ac:dyDescent="0.25">
      <c r="A67" s="123"/>
      <c r="B67" s="110"/>
      <c r="C67" s="114"/>
      <c r="D67" s="112"/>
      <c r="E67" s="114"/>
      <c r="F67" s="114"/>
      <c r="G67" s="116"/>
      <c r="H67" s="54">
        <f t="shared" si="1"/>
        <v>0</v>
      </c>
      <c r="I67" s="135"/>
      <c r="J67" s="54"/>
      <c r="K67" s="120"/>
    </row>
    <row r="68" spans="1:11" s="61" customFormat="1" ht="15" customHeight="1" x14ac:dyDescent="0.2">
      <c r="A68" s="117" t="s">
        <v>43</v>
      </c>
      <c r="B68" s="117"/>
      <c r="C68" s="117"/>
      <c r="D68" s="117"/>
      <c r="E68" s="117"/>
      <c r="F68" s="117"/>
      <c r="G68" s="117"/>
      <c r="H68" s="102" t="s">
        <v>2</v>
      </c>
      <c r="I68" s="103">
        <f>I45</f>
        <v>0</v>
      </c>
      <c r="K68" s="106"/>
    </row>
    <row r="69" spans="1:11" ht="12.75" customHeight="1" x14ac:dyDescent="0.2">
      <c r="A69" s="118"/>
      <c r="B69" s="118"/>
      <c r="C69" s="118"/>
      <c r="D69" s="118"/>
      <c r="E69" s="118"/>
      <c r="F69" s="118"/>
      <c r="G69" s="118"/>
      <c r="H69" s="102"/>
      <c r="I69" s="104"/>
      <c r="K69" s="107"/>
    </row>
    <row r="70" spans="1:11" ht="13.5" customHeight="1" thickBot="1" x14ac:dyDescent="0.25">
      <c r="A70" s="59" t="s">
        <v>44</v>
      </c>
      <c r="B70" s="59"/>
      <c r="C70" s="59"/>
      <c r="D70" s="60"/>
      <c r="E70" s="64">
        <f>E47</f>
        <v>0</v>
      </c>
      <c r="F70" s="65"/>
      <c r="G70" s="65"/>
      <c r="H70" s="102"/>
      <c r="I70" s="105"/>
      <c r="K70" s="108"/>
    </row>
  </sheetData>
  <sheetProtection algorithmName="SHA-512" hashValue="OeAu9uUgwjRbb3RKSN/wZaNjZIOoxLPvPxXl2Mthibv1vGSPBbk3RouuhUL9Gl++Nzh5n6Fgind80R6gTy1cRA==" saltValue="XDgHoD7P03clW+6eq9+1Wg==" spinCount="100000" sheet="1" selectLockedCells="1"/>
  <mergeCells count="198">
    <mergeCell ref="I9:I10"/>
    <mergeCell ref="I13:I14"/>
    <mergeCell ref="I17:I18"/>
    <mergeCell ref="K11:K12"/>
    <mergeCell ref="K15:K16"/>
    <mergeCell ref="K19:K20"/>
    <mergeCell ref="I29:I30"/>
    <mergeCell ref="A21:G22"/>
    <mergeCell ref="E30:G30"/>
    <mergeCell ref="H21:H23"/>
    <mergeCell ref="C19:C20"/>
    <mergeCell ref="A25:J25"/>
    <mergeCell ref="I11:I12"/>
    <mergeCell ref="I15:I16"/>
    <mergeCell ref="I19:I20"/>
    <mergeCell ref="B10:D10"/>
    <mergeCell ref="A9:A12"/>
    <mergeCell ref="D11:D12"/>
    <mergeCell ref="E9:G9"/>
    <mergeCell ref="F11:F12"/>
    <mergeCell ref="G11:G12"/>
    <mergeCell ref="B11:B12"/>
    <mergeCell ref="K45:K47"/>
    <mergeCell ref="A41:A44"/>
    <mergeCell ref="E41:G41"/>
    <mergeCell ref="B42:D42"/>
    <mergeCell ref="K43:K44"/>
    <mergeCell ref="I43:I44"/>
    <mergeCell ref="C43:C44"/>
    <mergeCell ref="D43:D44"/>
    <mergeCell ref="H45:H47"/>
    <mergeCell ref="I45:I47"/>
    <mergeCell ref="E43:E44"/>
    <mergeCell ref="F43:F44"/>
    <mergeCell ref="G43:G44"/>
    <mergeCell ref="F35:F36"/>
    <mergeCell ref="A45:G46"/>
    <mergeCell ref="E42:G42"/>
    <mergeCell ref="B43:B44"/>
    <mergeCell ref="I41:I42"/>
    <mergeCell ref="G35:G36"/>
    <mergeCell ref="A37:A40"/>
    <mergeCell ref="E37:G37"/>
    <mergeCell ref="B38:D38"/>
    <mergeCell ref="E38:G38"/>
    <mergeCell ref="A33:A36"/>
    <mergeCell ref="B39:B40"/>
    <mergeCell ref="C39:C40"/>
    <mergeCell ref="D39:D40"/>
    <mergeCell ref="E39:E40"/>
    <mergeCell ref="F39:F40"/>
    <mergeCell ref="G39:G40"/>
    <mergeCell ref="G2:H2"/>
    <mergeCell ref="B2:F2"/>
    <mergeCell ref="C3:F3"/>
    <mergeCell ref="E10:G10"/>
    <mergeCell ref="A3:B3"/>
    <mergeCell ref="E31:E32"/>
    <mergeCell ref="F31:F32"/>
    <mergeCell ref="G31:G32"/>
    <mergeCell ref="E29:G29"/>
    <mergeCell ref="E19:E20"/>
    <mergeCell ref="F19:F20"/>
    <mergeCell ref="B31:B32"/>
    <mergeCell ref="C31:C32"/>
    <mergeCell ref="D31:D32"/>
    <mergeCell ref="B19:B20"/>
    <mergeCell ref="B30:D30"/>
    <mergeCell ref="A27:B27"/>
    <mergeCell ref="A28:B28"/>
    <mergeCell ref="A29:A32"/>
    <mergeCell ref="B18:D18"/>
    <mergeCell ref="C28:D28"/>
    <mergeCell ref="E28:G28"/>
    <mergeCell ref="B26:F26"/>
    <mergeCell ref="G26:H26"/>
    <mergeCell ref="A4:B4"/>
    <mergeCell ref="H3:I3"/>
    <mergeCell ref="I4:K4"/>
    <mergeCell ref="C4:D4"/>
    <mergeCell ref="E4:G4"/>
    <mergeCell ref="E5:G5"/>
    <mergeCell ref="K7:K8"/>
    <mergeCell ref="C7:C8"/>
    <mergeCell ref="A5:A8"/>
    <mergeCell ref="I5:I6"/>
    <mergeCell ref="I7:I8"/>
    <mergeCell ref="B6:D6"/>
    <mergeCell ref="B7:B8"/>
    <mergeCell ref="E6:G6"/>
    <mergeCell ref="D7:D8"/>
    <mergeCell ref="E7:E8"/>
    <mergeCell ref="F7:F8"/>
    <mergeCell ref="G7:G8"/>
    <mergeCell ref="A48:J48"/>
    <mergeCell ref="C11:C12"/>
    <mergeCell ref="B14:D14"/>
    <mergeCell ref="D19:D20"/>
    <mergeCell ref="A17:A20"/>
    <mergeCell ref="E11:E12"/>
    <mergeCell ref="E23:G23"/>
    <mergeCell ref="F15:F16"/>
    <mergeCell ref="G15:G16"/>
    <mergeCell ref="E17:G17"/>
    <mergeCell ref="E14:G14"/>
    <mergeCell ref="E18:G18"/>
    <mergeCell ref="I31:I32"/>
    <mergeCell ref="I33:I34"/>
    <mergeCell ref="I39:I40"/>
    <mergeCell ref="I35:I36"/>
    <mergeCell ref="I37:I38"/>
    <mergeCell ref="I28:K28"/>
    <mergeCell ref="G19:G20"/>
    <mergeCell ref="I21:I23"/>
    <mergeCell ref="H27:I27"/>
    <mergeCell ref="C27:F27"/>
    <mergeCell ref="E33:G33"/>
    <mergeCell ref="E35:E36"/>
    <mergeCell ref="I51:K51"/>
    <mergeCell ref="B49:F49"/>
    <mergeCell ref="G49:H49"/>
    <mergeCell ref="A50:B50"/>
    <mergeCell ref="C50:F50"/>
    <mergeCell ref="H50:I50"/>
    <mergeCell ref="A13:A16"/>
    <mergeCell ref="A51:B51"/>
    <mergeCell ref="C51:D51"/>
    <mergeCell ref="E51:G51"/>
    <mergeCell ref="B15:B16"/>
    <mergeCell ref="C15:C16"/>
    <mergeCell ref="D15:D16"/>
    <mergeCell ref="E15:E16"/>
    <mergeCell ref="E13:G13"/>
    <mergeCell ref="K35:K36"/>
    <mergeCell ref="K39:K40"/>
    <mergeCell ref="K21:K23"/>
    <mergeCell ref="K31:K32"/>
    <mergeCell ref="B34:D34"/>
    <mergeCell ref="E34:G34"/>
    <mergeCell ref="B35:B36"/>
    <mergeCell ref="C35:C36"/>
    <mergeCell ref="D35:D36"/>
    <mergeCell ref="G54:G55"/>
    <mergeCell ref="I54:I55"/>
    <mergeCell ref="K54:K55"/>
    <mergeCell ref="A56:A59"/>
    <mergeCell ref="E56:G56"/>
    <mergeCell ref="I56:I57"/>
    <mergeCell ref="B57:D57"/>
    <mergeCell ref="E57:G57"/>
    <mergeCell ref="B58:B59"/>
    <mergeCell ref="A52:A55"/>
    <mergeCell ref="E52:G52"/>
    <mergeCell ref="I52:I53"/>
    <mergeCell ref="B53:D53"/>
    <mergeCell ref="E53:G53"/>
    <mergeCell ref="B54:B55"/>
    <mergeCell ref="C54:C55"/>
    <mergeCell ref="D54:D55"/>
    <mergeCell ref="E54:E55"/>
    <mergeCell ref="F54:F55"/>
    <mergeCell ref="G58:G59"/>
    <mergeCell ref="I58:I59"/>
    <mergeCell ref="C58:C59"/>
    <mergeCell ref="D58:D59"/>
    <mergeCell ref="E58:E59"/>
    <mergeCell ref="F58:F59"/>
    <mergeCell ref="I62:I63"/>
    <mergeCell ref="I60:I61"/>
    <mergeCell ref="B61:D61"/>
    <mergeCell ref="K62:K63"/>
    <mergeCell ref="I66:I67"/>
    <mergeCell ref="K58:K59"/>
    <mergeCell ref="A60:A63"/>
    <mergeCell ref="E60:G60"/>
    <mergeCell ref="E61:G61"/>
    <mergeCell ref="B62:B63"/>
    <mergeCell ref="C62:C63"/>
    <mergeCell ref="D62:D63"/>
    <mergeCell ref="E62:E63"/>
    <mergeCell ref="G62:G63"/>
    <mergeCell ref="F62:F63"/>
    <mergeCell ref="H68:H70"/>
    <mergeCell ref="I68:I70"/>
    <mergeCell ref="K68:K70"/>
    <mergeCell ref="B66:B67"/>
    <mergeCell ref="D66:D67"/>
    <mergeCell ref="E66:E67"/>
    <mergeCell ref="F66:F67"/>
    <mergeCell ref="G66:G67"/>
    <mergeCell ref="A68:G69"/>
    <mergeCell ref="K66:K67"/>
    <mergeCell ref="A64:A67"/>
    <mergeCell ref="E64:G64"/>
    <mergeCell ref="I64:I65"/>
    <mergeCell ref="B65:D65"/>
    <mergeCell ref="E65:G65"/>
    <mergeCell ref="C66:C67"/>
  </mergeCells>
  <phoneticPr fontId="3" type="noConversion"/>
  <conditionalFormatting sqref="E7:E8">
    <cfRule type="cellIs" dxfId="41" priority="54" stopIfTrue="1" operator="equal">
      <formula>0</formula>
    </cfRule>
  </conditionalFormatting>
  <conditionalFormatting sqref="E31:E32">
    <cfRule type="cellIs" dxfId="40" priority="47" stopIfTrue="1" operator="equal">
      <formula>0</formula>
    </cfRule>
  </conditionalFormatting>
  <conditionalFormatting sqref="E47">
    <cfRule type="cellIs" dxfId="39" priority="17" stopIfTrue="1" operator="equal">
      <formula>0</formula>
    </cfRule>
  </conditionalFormatting>
  <conditionalFormatting sqref="E54:E55">
    <cfRule type="cellIs" dxfId="38" priority="25" stopIfTrue="1" operator="equal">
      <formula>0</formula>
    </cfRule>
  </conditionalFormatting>
  <conditionalFormatting sqref="E70">
    <cfRule type="cellIs" dxfId="37" priority="15" stopIfTrue="1" operator="equal">
      <formula>0</formula>
    </cfRule>
  </conditionalFormatting>
  <conditionalFormatting sqref="G31:G32 E35:E36 G35:G36 E39:E40 G39:G40 E43:E44 G43:G44 G54:G55 E58:E59 G58:G59 E62:E63 G62:G63 E66:E67 G66:G67">
    <cfRule type="cellIs" dxfId="36" priority="76" stopIfTrue="1" operator="between">
      <formula>0</formula>
      <formula>31</formula>
    </cfRule>
  </conditionalFormatting>
  <conditionalFormatting sqref="H5:H20">
    <cfRule type="cellIs" dxfId="35" priority="56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34" priority="26" operator="equal">
      <formula>0</formula>
    </cfRule>
  </conditionalFormatting>
  <conditionalFormatting sqref="H3:I3 K3 I4:K4">
    <cfRule type="cellIs" dxfId="33" priority="55" stopIfTrue="1" operator="equal">
      <formula>0</formula>
    </cfRule>
  </conditionalFormatting>
  <conditionalFormatting sqref="I7 I11 I15 I19 H29:H44 I31 I35 I39 I43 I45:I47 B2:F2 I2 C3:F3 J3 C4:G4 B6:G6 C7:C8 B10:G10 C11:C12 B14:G14 C15:C16 B18:G18 C19:C20 B26:F26 I26 K26 C27:F27 H27 C28:G28 I28 B30:G30 C31:C32 B34:G34 C35:C36 B38:G38 C39:C40 B42:G42 C43:C44">
    <cfRule type="cellIs" dxfId="32" priority="59" operator="equal">
      <formula>0</formula>
    </cfRule>
  </conditionalFormatting>
  <conditionalFormatting sqref="I7:I8 I11:I12 I15:I16 I19:I23 H29:H44 I31:I32 I35:I36 I39:I40 I43:I47 H52:H67 I54:I55 I58:I59 I62:I63 I66:I70">
    <cfRule type="cellIs" dxfId="31" priority="20" stopIfTrue="1" operator="equal">
      <formula>0</formula>
    </cfRule>
  </conditionalFormatting>
  <conditionalFormatting sqref="J27">
    <cfRule type="cellIs" dxfId="30" priority="42" operator="equal">
      <formula>0</formula>
    </cfRule>
  </conditionalFormatting>
  <conditionalFormatting sqref="J50">
    <cfRule type="cellIs" dxfId="29" priority="21" operator="equal">
      <formula>0</formula>
    </cfRule>
  </conditionalFormatting>
  <conditionalFormatting sqref="K27 K50">
    <cfRule type="cellIs" dxfId="28" priority="16" stopIfTrue="1" operator="equal">
      <formula>0</formula>
    </cfRule>
  </conditionalFormatting>
  <printOptions horizontalCentered="1"/>
  <pageMargins left="7.874015748031496E-2" right="7.874015748031496E-2" top="3.937007874015748E-2" bottom="3.937007874015748E-2" header="0.31496062992125984" footer="0.31496062992125984"/>
  <pageSetup paperSize="9" orientation="portrait" r:id="rId1"/>
  <ignoredErrors>
    <ignoredError sqref="E31 G31 E35" evalError="1"/>
    <ignoredError sqref="I7 I11 I15 I19" formulaRange="1"/>
    <ignoredError sqref="E47 E70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N70"/>
  <sheetViews>
    <sheetView showGridLines="0" topLeftCell="A2" zoomScaleNormal="100" workbookViewId="0">
      <selection activeCell="H9" sqref="H9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1.710937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55" t="s">
        <v>41</v>
      </c>
    </row>
    <row r="2" spans="1:14" s="7" customFormat="1" ht="30" customHeight="1" x14ac:dyDescent="0.2">
      <c r="A2" s="43" t="s">
        <v>30</v>
      </c>
      <c r="B2" s="138">
        <f>Start!C23</f>
        <v>0</v>
      </c>
      <c r="C2" s="138"/>
      <c r="D2" s="138"/>
      <c r="E2" s="138"/>
      <c r="F2" s="139"/>
      <c r="G2" s="140" t="s">
        <v>32</v>
      </c>
      <c r="H2" s="141"/>
      <c r="I2" s="2" t="str">
        <f>Start!C24</f>
        <v/>
      </c>
      <c r="J2" s="42" t="s">
        <v>29</v>
      </c>
      <c r="K2" s="3">
        <v>2</v>
      </c>
    </row>
    <row r="3" spans="1:14" s="7" customFormat="1" ht="24" customHeight="1" x14ac:dyDescent="0.2">
      <c r="A3" s="140" t="s">
        <v>31</v>
      </c>
      <c r="B3" s="142"/>
      <c r="C3" s="143">
        <f>Start!C27</f>
        <v>0</v>
      </c>
      <c r="D3" s="143"/>
      <c r="E3" s="143"/>
      <c r="F3" s="143"/>
      <c r="G3" s="44" t="s">
        <v>38</v>
      </c>
      <c r="H3" s="155">
        <f>Start!C30</f>
        <v>0</v>
      </c>
      <c r="I3" s="155"/>
      <c r="J3" s="45" t="s">
        <v>37</v>
      </c>
      <c r="K3" s="13">
        <f>Start!F23</f>
        <v>0</v>
      </c>
    </row>
    <row r="4" spans="1:14" s="7" customFormat="1" ht="24" customHeight="1" thickBot="1" x14ac:dyDescent="0.25">
      <c r="A4" s="153" t="s">
        <v>33</v>
      </c>
      <c r="B4" s="154"/>
      <c r="C4" s="158">
        <f>Start!C28</f>
        <v>0</v>
      </c>
      <c r="D4" s="158"/>
      <c r="E4" s="159">
        <f>Start!C29</f>
        <v>0</v>
      </c>
      <c r="F4" s="159"/>
      <c r="G4" s="160"/>
      <c r="H4" s="46" t="s">
        <v>4</v>
      </c>
      <c r="I4" s="156">
        <f>Start!C31</f>
        <v>0</v>
      </c>
      <c r="J4" s="156"/>
      <c r="K4" s="157"/>
    </row>
    <row r="5" spans="1:14" s="8" customFormat="1" ht="14.65" customHeight="1" x14ac:dyDescent="0.2">
      <c r="A5" s="121">
        <v>1</v>
      </c>
      <c r="B5" s="47" t="s">
        <v>34</v>
      </c>
      <c r="C5" s="48"/>
      <c r="D5" s="63" t="str">
        <f>IF(Start!J14="x","ausgewechselt", " ")</f>
        <v xml:space="preserve"> </v>
      </c>
      <c r="E5" s="124" t="s">
        <v>36</v>
      </c>
      <c r="F5" s="125"/>
      <c r="G5" s="126"/>
      <c r="H5" s="49"/>
      <c r="I5" s="127" t="s">
        <v>39</v>
      </c>
      <c r="J5" s="50"/>
      <c r="K5" s="51" t="s">
        <v>1</v>
      </c>
    </row>
    <row r="6" spans="1:14" s="8" customFormat="1" ht="14.65" customHeight="1" x14ac:dyDescent="0.25">
      <c r="A6" s="122"/>
      <c r="B6" s="129" t="str">
        <f>Start!G14</f>
        <v/>
      </c>
      <c r="C6" s="130"/>
      <c r="D6" s="131"/>
      <c r="E6" s="83" t="str">
        <f>Start!I14</f>
        <v/>
      </c>
      <c r="F6" s="132"/>
      <c r="G6" s="133"/>
      <c r="H6" s="1"/>
      <c r="I6" s="128"/>
      <c r="J6" s="4"/>
      <c r="K6" s="52" t="s">
        <v>40</v>
      </c>
    </row>
    <row r="7" spans="1:14" s="8" customFormat="1" ht="14.65" customHeight="1" x14ac:dyDescent="0.2">
      <c r="A7" s="122"/>
      <c r="B7" s="109" t="s">
        <v>35</v>
      </c>
      <c r="C7" s="161" t="str">
        <f>Start!H14</f>
        <v/>
      </c>
      <c r="D7" s="111" t="str">
        <f>IF(Start!J25="x","Karton Nr. Carton-no","Elektronisch életronique")</f>
        <v>Elektronisch életronique</v>
      </c>
      <c r="E7" s="113">
        <f>IF(Start!J25="x",Start!L28,Start!L30)</f>
        <v>5</v>
      </c>
      <c r="F7" s="113" t="s">
        <v>0</v>
      </c>
      <c r="G7" s="115">
        <f>IF(Start!J25="x",E7+7,E7)</f>
        <v>5</v>
      </c>
      <c r="H7" s="1"/>
      <c r="I7" s="163">
        <f>SUM(H5:H8)</f>
        <v>0</v>
      </c>
      <c r="J7" s="4"/>
      <c r="K7" s="119"/>
    </row>
    <row r="8" spans="1:14" s="8" customFormat="1" ht="14.65" customHeight="1" thickBot="1" x14ac:dyDescent="0.25">
      <c r="A8" s="123"/>
      <c r="B8" s="110"/>
      <c r="C8" s="162"/>
      <c r="D8" s="112"/>
      <c r="E8" s="114"/>
      <c r="F8" s="114"/>
      <c r="G8" s="116"/>
      <c r="H8" s="53"/>
      <c r="I8" s="135"/>
      <c r="J8" s="54"/>
      <c r="K8" s="120"/>
    </row>
    <row r="9" spans="1:14" ht="14.65" customHeight="1" x14ac:dyDescent="0.2">
      <c r="A9" s="121">
        <v>2</v>
      </c>
      <c r="B9" s="47" t="s">
        <v>34</v>
      </c>
      <c r="C9" s="48"/>
      <c r="D9" s="63" t="str">
        <f>IF(Start!J15="x","ausgewechselt"," ")</f>
        <v xml:space="preserve"> </v>
      </c>
      <c r="E9" s="124" t="s">
        <v>36</v>
      </c>
      <c r="F9" s="125"/>
      <c r="G9" s="126"/>
      <c r="H9" s="49"/>
      <c r="I9" s="127" t="s">
        <v>39</v>
      </c>
      <c r="J9" s="50"/>
      <c r="K9" s="51" t="s">
        <v>1</v>
      </c>
    </row>
    <row r="10" spans="1:14" ht="14.65" customHeight="1" x14ac:dyDescent="0.25">
      <c r="A10" s="122"/>
      <c r="B10" s="129" t="str">
        <f>Start!G15</f>
        <v/>
      </c>
      <c r="C10" s="130"/>
      <c r="D10" s="131"/>
      <c r="E10" s="83" t="str">
        <f>Start!I15</f>
        <v/>
      </c>
      <c r="F10" s="132"/>
      <c r="G10" s="133"/>
      <c r="H10" s="1"/>
      <c r="I10" s="128"/>
      <c r="J10" s="4"/>
      <c r="K10" s="52" t="s">
        <v>40</v>
      </c>
    </row>
    <row r="11" spans="1:14" ht="14.65" customHeight="1" x14ac:dyDescent="0.2">
      <c r="A11" s="122"/>
      <c r="B11" s="109" t="s">
        <v>35</v>
      </c>
      <c r="C11" s="113" t="str">
        <f>Start!H15</f>
        <v/>
      </c>
      <c r="D11" s="111" t="str">
        <f>IF(Start!J25="x","Karton Nr. Carton-no","Elektronisch életronique")</f>
        <v>Elektronisch életronique</v>
      </c>
      <c r="E11" s="113">
        <f>G7+1</f>
        <v>6</v>
      </c>
      <c r="F11" s="113" t="s">
        <v>0</v>
      </c>
      <c r="G11" s="115">
        <f>IF(Start!J25="x",E11+7,E11)</f>
        <v>6</v>
      </c>
      <c r="H11" s="1"/>
      <c r="I11" s="134">
        <f>SUM(H9:H12)</f>
        <v>0</v>
      </c>
      <c r="J11" s="4"/>
      <c r="K11" s="119"/>
    </row>
    <row r="12" spans="1:14" ht="14.65" customHeight="1" thickBot="1" x14ac:dyDescent="0.25">
      <c r="A12" s="123"/>
      <c r="B12" s="110"/>
      <c r="C12" s="114"/>
      <c r="D12" s="112"/>
      <c r="E12" s="114"/>
      <c r="F12" s="114"/>
      <c r="G12" s="116"/>
      <c r="H12" s="53"/>
      <c r="I12" s="135"/>
      <c r="J12" s="54"/>
      <c r="K12" s="120"/>
    </row>
    <row r="13" spans="1:14" ht="14.65" customHeight="1" x14ac:dyDescent="0.2">
      <c r="A13" s="121">
        <v>3</v>
      </c>
      <c r="B13" s="47" t="s">
        <v>34</v>
      </c>
      <c r="C13" s="48"/>
      <c r="D13" s="63" t="str">
        <f>IF(Start!J16="x","ausgewechselt", " ")</f>
        <v xml:space="preserve"> </v>
      </c>
      <c r="E13" s="124" t="s">
        <v>36</v>
      </c>
      <c r="F13" s="125"/>
      <c r="G13" s="126"/>
      <c r="H13" s="49"/>
      <c r="I13" s="127" t="s">
        <v>39</v>
      </c>
      <c r="J13" s="50"/>
      <c r="K13" s="51" t="s">
        <v>1</v>
      </c>
    </row>
    <row r="14" spans="1:14" ht="14.65" customHeight="1" x14ac:dyDescent="0.25">
      <c r="A14" s="122"/>
      <c r="B14" s="129" t="str">
        <f>Start!G16</f>
        <v/>
      </c>
      <c r="C14" s="130"/>
      <c r="D14" s="131"/>
      <c r="E14" s="83" t="str">
        <f>Start!I16</f>
        <v/>
      </c>
      <c r="F14" s="132"/>
      <c r="G14" s="133"/>
      <c r="H14" s="1"/>
      <c r="I14" s="128"/>
      <c r="J14" s="4"/>
      <c r="K14" s="52" t="s">
        <v>40</v>
      </c>
    </row>
    <row r="15" spans="1:14" ht="14.65" customHeight="1" x14ac:dyDescent="0.2">
      <c r="A15" s="122"/>
      <c r="B15" s="109" t="s">
        <v>35</v>
      </c>
      <c r="C15" s="113" t="str">
        <f>Start!H16</f>
        <v/>
      </c>
      <c r="D15" s="111" t="str">
        <f>IF(Start!J25="x","Karton Nr. Carton-no","Elektronisch életronique")</f>
        <v>Elektronisch életronique</v>
      </c>
      <c r="E15" s="113">
        <f>G11+1</f>
        <v>7</v>
      </c>
      <c r="F15" s="113" t="s">
        <v>0</v>
      </c>
      <c r="G15" s="115">
        <f>IF(Start!J25="x",E15+7,E15)</f>
        <v>7</v>
      </c>
      <c r="H15" s="1"/>
      <c r="I15" s="134">
        <f>SUM(H13:H16)</f>
        <v>0</v>
      </c>
      <c r="J15" s="4"/>
      <c r="K15" s="119"/>
    </row>
    <row r="16" spans="1:14" ht="14.65" customHeight="1" thickBot="1" x14ac:dyDescent="0.25">
      <c r="A16" s="123"/>
      <c r="B16" s="110"/>
      <c r="C16" s="114"/>
      <c r="D16" s="112"/>
      <c r="E16" s="114"/>
      <c r="F16" s="114"/>
      <c r="G16" s="116"/>
      <c r="H16" s="53"/>
      <c r="I16" s="135"/>
      <c r="J16" s="54"/>
      <c r="K16" s="120"/>
      <c r="N16" s="56"/>
    </row>
    <row r="17" spans="1:11" ht="14.65" customHeight="1" x14ac:dyDescent="0.2">
      <c r="A17" s="121">
        <v>4</v>
      </c>
      <c r="B17" s="47" t="s">
        <v>34</v>
      </c>
      <c r="C17" s="48"/>
      <c r="D17" s="63" t="str">
        <f>IF(Start!J17="x","ausgewechselt", " ")</f>
        <v xml:space="preserve"> </v>
      </c>
      <c r="E17" s="124" t="s">
        <v>36</v>
      </c>
      <c r="F17" s="125"/>
      <c r="G17" s="126"/>
      <c r="H17" s="49"/>
      <c r="I17" s="127" t="s">
        <v>39</v>
      </c>
      <c r="J17" s="50"/>
      <c r="K17" s="51" t="s">
        <v>1</v>
      </c>
    </row>
    <row r="18" spans="1:11" ht="14.65" customHeight="1" x14ac:dyDescent="0.25">
      <c r="A18" s="122"/>
      <c r="B18" s="129" t="str">
        <f>Start!G17</f>
        <v/>
      </c>
      <c r="C18" s="130"/>
      <c r="D18" s="131"/>
      <c r="E18" s="83" t="str">
        <f>Start!I17</f>
        <v/>
      </c>
      <c r="F18" s="132"/>
      <c r="G18" s="133"/>
      <c r="H18" s="1"/>
      <c r="I18" s="128"/>
      <c r="J18" s="4"/>
      <c r="K18" s="52" t="s">
        <v>40</v>
      </c>
    </row>
    <row r="19" spans="1:11" ht="14.65" customHeight="1" x14ac:dyDescent="0.2">
      <c r="A19" s="122"/>
      <c r="B19" s="109" t="s">
        <v>35</v>
      </c>
      <c r="C19" s="113" t="str">
        <f>Start!H17</f>
        <v/>
      </c>
      <c r="D19" s="111" t="str">
        <f>IF(Start!J25="x","Karton Nr. Carton-no","Elektronisch életronique")</f>
        <v>Elektronisch életronique</v>
      </c>
      <c r="E19" s="113">
        <f>G15+1</f>
        <v>8</v>
      </c>
      <c r="F19" s="113" t="s">
        <v>0</v>
      </c>
      <c r="G19" s="115">
        <f>IF(Start!J25="x",E19+7,E19)</f>
        <v>8</v>
      </c>
      <c r="H19" s="1"/>
      <c r="I19" s="134">
        <f>SUM(H17:H20)</f>
        <v>0</v>
      </c>
      <c r="J19" s="4"/>
      <c r="K19" s="119"/>
    </row>
    <row r="20" spans="1:11" ht="14.65" customHeight="1" thickBot="1" x14ac:dyDescent="0.25">
      <c r="A20" s="123"/>
      <c r="B20" s="110"/>
      <c r="C20" s="114"/>
      <c r="D20" s="112"/>
      <c r="E20" s="114"/>
      <c r="F20" s="114"/>
      <c r="G20" s="116"/>
      <c r="H20" s="53"/>
      <c r="I20" s="135"/>
      <c r="J20" s="54"/>
      <c r="K20" s="120"/>
    </row>
    <row r="21" spans="1:11" ht="15" customHeight="1" x14ac:dyDescent="0.2">
      <c r="A21" s="117" t="s">
        <v>43</v>
      </c>
      <c r="B21" s="117"/>
      <c r="C21" s="117"/>
      <c r="D21" s="117"/>
      <c r="E21" s="117"/>
      <c r="F21" s="117"/>
      <c r="G21" s="117"/>
      <c r="H21" s="102" t="s">
        <v>2</v>
      </c>
      <c r="I21" s="103">
        <f>SUM(I7+I11+I15+I19)</f>
        <v>0</v>
      </c>
      <c r="K21" s="106"/>
    </row>
    <row r="22" spans="1:11" ht="12.75" customHeight="1" x14ac:dyDescent="0.2">
      <c r="A22" s="118"/>
      <c r="B22" s="118"/>
      <c r="C22" s="118"/>
      <c r="D22" s="118"/>
      <c r="E22" s="118"/>
      <c r="F22" s="118"/>
      <c r="G22" s="118"/>
      <c r="H22" s="102"/>
      <c r="I22" s="104"/>
      <c r="K22" s="107"/>
    </row>
    <row r="23" spans="1:11" ht="13.5" customHeight="1" thickBot="1" x14ac:dyDescent="0.25">
      <c r="A23" s="59" t="s">
        <v>44</v>
      </c>
      <c r="B23" s="59"/>
      <c r="C23" s="59"/>
      <c r="D23" s="60"/>
      <c r="E23" s="152"/>
      <c r="F23" s="152"/>
      <c r="G23" s="152"/>
      <c r="H23" s="102"/>
      <c r="I23" s="105"/>
      <c r="K23" s="108"/>
    </row>
    <row r="24" spans="1:11" ht="19.899999999999999" customHeight="1" x14ac:dyDescent="0.2">
      <c r="A24" s="9"/>
    </row>
    <row r="25" spans="1:11" ht="56.25" customHeight="1" x14ac:dyDescent="0.2">
      <c r="A25" s="150" t="s">
        <v>42</v>
      </c>
      <c r="B25" s="151"/>
      <c r="C25" s="151"/>
      <c r="D25" s="151"/>
      <c r="E25" s="151"/>
      <c r="F25" s="151"/>
      <c r="G25" s="151"/>
      <c r="H25" s="151"/>
      <c r="I25" s="151"/>
      <c r="J25" s="151"/>
      <c r="K25" s="55" t="s">
        <v>41</v>
      </c>
    </row>
    <row r="26" spans="1:11" s="7" customFormat="1" ht="30" customHeight="1" x14ac:dyDescent="0.2">
      <c r="A26" s="43" t="s">
        <v>30</v>
      </c>
      <c r="B26" s="138">
        <f>B2</f>
        <v>0</v>
      </c>
      <c r="C26" s="138"/>
      <c r="D26" s="138"/>
      <c r="E26" s="138"/>
      <c r="F26" s="139"/>
      <c r="G26" s="140" t="s">
        <v>32</v>
      </c>
      <c r="H26" s="141"/>
      <c r="I26" s="2" t="str">
        <f>I2</f>
        <v/>
      </c>
      <c r="J26" s="42" t="s">
        <v>29</v>
      </c>
      <c r="K26" s="3">
        <f>K2</f>
        <v>2</v>
      </c>
    </row>
    <row r="27" spans="1:11" s="7" customFormat="1" ht="24" customHeight="1" x14ac:dyDescent="0.2">
      <c r="A27" s="140" t="s">
        <v>31</v>
      </c>
      <c r="B27" s="142"/>
      <c r="C27" s="143">
        <f>C3</f>
        <v>0</v>
      </c>
      <c r="D27" s="143"/>
      <c r="E27" s="143"/>
      <c r="F27" s="143"/>
      <c r="G27" s="5" t="s">
        <v>38</v>
      </c>
      <c r="H27" s="144">
        <f>H3</f>
        <v>0</v>
      </c>
      <c r="I27" s="144"/>
      <c r="J27" s="45" t="s">
        <v>37</v>
      </c>
      <c r="K27" s="13">
        <f>K3</f>
        <v>0</v>
      </c>
    </row>
    <row r="28" spans="1:11" s="7" customFormat="1" ht="24" customHeight="1" thickBot="1" x14ac:dyDescent="0.25">
      <c r="A28" s="145" t="s">
        <v>33</v>
      </c>
      <c r="B28" s="146"/>
      <c r="C28" s="147">
        <f>C4</f>
        <v>0</v>
      </c>
      <c r="D28" s="147"/>
      <c r="E28" s="148">
        <f>E4</f>
        <v>0</v>
      </c>
      <c r="F28" s="148"/>
      <c r="G28" s="149"/>
      <c r="H28" s="58" t="str">
        <f>H4</f>
        <v>E-Mail:</v>
      </c>
      <c r="I28" s="136">
        <f>I4</f>
        <v>0</v>
      </c>
      <c r="J28" s="136"/>
      <c r="K28" s="137"/>
    </row>
    <row r="29" spans="1:11" s="8" customFormat="1" ht="14.65" customHeight="1" x14ac:dyDescent="0.2">
      <c r="A29" s="121">
        <v>1</v>
      </c>
      <c r="B29" s="47" t="s">
        <v>34</v>
      </c>
      <c r="C29" s="48"/>
      <c r="D29" s="63" t="str">
        <f>D5</f>
        <v xml:space="preserve"> </v>
      </c>
      <c r="E29" s="124" t="s">
        <v>36</v>
      </c>
      <c r="F29" s="125"/>
      <c r="G29" s="126"/>
      <c r="H29" s="50">
        <f>H5</f>
        <v>0</v>
      </c>
      <c r="I29" s="127" t="s">
        <v>39</v>
      </c>
      <c r="J29" s="50"/>
      <c r="K29" s="51" t="s">
        <v>1</v>
      </c>
    </row>
    <row r="30" spans="1:11" s="8" customFormat="1" ht="14.65" customHeight="1" x14ac:dyDescent="0.25">
      <c r="A30" s="122"/>
      <c r="B30" s="129" t="str">
        <f>B6</f>
        <v/>
      </c>
      <c r="C30" s="130"/>
      <c r="D30" s="131"/>
      <c r="E30" s="83" t="str">
        <f>E6</f>
        <v/>
      </c>
      <c r="F30" s="132"/>
      <c r="G30" s="133"/>
      <c r="H30" s="4">
        <f t="shared" ref="H30:H44" si="0">H6</f>
        <v>0</v>
      </c>
      <c r="I30" s="128"/>
      <c r="J30" s="4"/>
      <c r="K30" s="52" t="s">
        <v>40</v>
      </c>
    </row>
    <row r="31" spans="1:11" s="8" customFormat="1" ht="14.65" customHeight="1" x14ac:dyDescent="0.2">
      <c r="A31" s="122"/>
      <c r="B31" s="109" t="s">
        <v>35</v>
      </c>
      <c r="C31" s="113" t="str">
        <f>C7</f>
        <v/>
      </c>
      <c r="D31" s="111" t="str">
        <f>D7</f>
        <v>Elektronisch életronique</v>
      </c>
      <c r="E31" s="113">
        <f>E7</f>
        <v>5</v>
      </c>
      <c r="F31" s="113" t="s">
        <v>0</v>
      </c>
      <c r="G31" s="115">
        <f>G7</f>
        <v>5</v>
      </c>
      <c r="H31" s="4">
        <f t="shared" si="0"/>
        <v>0</v>
      </c>
      <c r="I31" s="134">
        <f>I7</f>
        <v>0</v>
      </c>
      <c r="J31" s="4"/>
      <c r="K31" s="119"/>
    </row>
    <row r="32" spans="1:11" s="8" customFormat="1" ht="14.65" customHeight="1" thickBot="1" x14ac:dyDescent="0.25">
      <c r="A32" s="123"/>
      <c r="B32" s="110"/>
      <c r="C32" s="114"/>
      <c r="D32" s="112"/>
      <c r="E32" s="114"/>
      <c r="F32" s="114"/>
      <c r="G32" s="116"/>
      <c r="H32" s="54">
        <f t="shared" si="0"/>
        <v>0</v>
      </c>
      <c r="I32" s="135"/>
      <c r="J32" s="54"/>
      <c r="K32" s="120"/>
    </row>
    <row r="33" spans="1:11" ht="14.65" customHeight="1" x14ac:dyDescent="0.2">
      <c r="A33" s="121">
        <v>2</v>
      </c>
      <c r="B33" s="47" t="s">
        <v>34</v>
      </c>
      <c r="C33" s="48"/>
      <c r="D33" s="63" t="str">
        <f>D9</f>
        <v xml:space="preserve"> </v>
      </c>
      <c r="E33" s="124" t="s">
        <v>36</v>
      </c>
      <c r="F33" s="125"/>
      <c r="G33" s="126"/>
      <c r="H33" s="50">
        <f t="shared" si="0"/>
        <v>0</v>
      </c>
      <c r="I33" s="127" t="s">
        <v>39</v>
      </c>
      <c r="J33" s="50"/>
      <c r="K33" s="51" t="s">
        <v>1</v>
      </c>
    </row>
    <row r="34" spans="1:11" ht="14.65" customHeight="1" x14ac:dyDescent="0.25">
      <c r="A34" s="122"/>
      <c r="B34" s="129" t="str">
        <f>B10</f>
        <v/>
      </c>
      <c r="C34" s="130"/>
      <c r="D34" s="131"/>
      <c r="E34" s="83" t="str">
        <f>E10</f>
        <v/>
      </c>
      <c r="F34" s="132"/>
      <c r="G34" s="133"/>
      <c r="H34" s="4">
        <f t="shared" si="0"/>
        <v>0</v>
      </c>
      <c r="I34" s="128"/>
      <c r="J34" s="4"/>
      <c r="K34" s="52" t="s">
        <v>40</v>
      </c>
    </row>
    <row r="35" spans="1:11" ht="14.65" customHeight="1" x14ac:dyDescent="0.2">
      <c r="A35" s="122"/>
      <c r="B35" s="109" t="s">
        <v>35</v>
      </c>
      <c r="C35" s="113" t="str">
        <f>C11</f>
        <v/>
      </c>
      <c r="D35" s="111" t="str">
        <f>D11</f>
        <v>Elektronisch életronique</v>
      </c>
      <c r="E35" s="113">
        <f>E11</f>
        <v>6</v>
      </c>
      <c r="F35" s="113" t="s">
        <v>0</v>
      </c>
      <c r="G35" s="115">
        <f>G11</f>
        <v>6</v>
      </c>
      <c r="H35" s="4">
        <f t="shared" si="0"/>
        <v>0</v>
      </c>
      <c r="I35" s="134">
        <f>I11</f>
        <v>0</v>
      </c>
      <c r="J35" s="4"/>
      <c r="K35" s="119"/>
    </row>
    <row r="36" spans="1:11" ht="14.65" customHeight="1" thickBot="1" x14ac:dyDescent="0.25">
      <c r="A36" s="123"/>
      <c r="B36" s="110"/>
      <c r="C36" s="114"/>
      <c r="D36" s="112"/>
      <c r="E36" s="114"/>
      <c r="F36" s="114"/>
      <c r="G36" s="116"/>
      <c r="H36" s="54">
        <f t="shared" si="0"/>
        <v>0</v>
      </c>
      <c r="I36" s="135"/>
      <c r="J36" s="54"/>
      <c r="K36" s="120"/>
    </row>
    <row r="37" spans="1:11" ht="14.65" customHeight="1" x14ac:dyDescent="0.2">
      <c r="A37" s="121">
        <v>3</v>
      </c>
      <c r="B37" s="47" t="s">
        <v>34</v>
      </c>
      <c r="C37" s="48"/>
      <c r="D37" s="63" t="str">
        <f>D13</f>
        <v xml:space="preserve"> </v>
      </c>
      <c r="E37" s="124" t="s">
        <v>36</v>
      </c>
      <c r="F37" s="125"/>
      <c r="G37" s="126"/>
      <c r="H37" s="50">
        <f t="shared" si="0"/>
        <v>0</v>
      </c>
      <c r="I37" s="127" t="s">
        <v>39</v>
      </c>
      <c r="J37" s="50"/>
      <c r="K37" s="51" t="s">
        <v>1</v>
      </c>
    </row>
    <row r="38" spans="1:11" ht="14.65" customHeight="1" x14ac:dyDescent="0.25">
      <c r="A38" s="122"/>
      <c r="B38" s="129" t="str">
        <f>B14</f>
        <v/>
      </c>
      <c r="C38" s="130"/>
      <c r="D38" s="131"/>
      <c r="E38" s="83" t="str">
        <f>E14</f>
        <v/>
      </c>
      <c r="F38" s="132"/>
      <c r="G38" s="133"/>
      <c r="H38" s="4">
        <f t="shared" si="0"/>
        <v>0</v>
      </c>
      <c r="I38" s="128"/>
      <c r="J38" s="4"/>
      <c r="K38" s="52" t="s">
        <v>40</v>
      </c>
    </row>
    <row r="39" spans="1:11" ht="14.65" customHeight="1" x14ac:dyDescent="0.2">
      <c r="A39" s="122"/>
      <c r="B39" s="109" t="s">
        <v>35</v>
      </c>
      <c r="C39" s="113" t="str">
        <f>C15</f>
        <v/>
      </c>
      <c r="D39" s="111" t="str">
        <f>D15</f>
        <v>Elektronisch életronique</v>
      </c>
      <c r="E39" s="113">
        <f>E15</f>
        <v>7</v>
      </c>
      <c r="F39" s="113" t="s">
        <v>0</v>
      </c>
      <c r="G39" s="115">
        <f>G15</f>
        <v>7</v>
      </c>
      <c r="H39" s="4">
        <f t="shared" si="0"/>
        <v>0</v>
      </c>
      <c r="I39" s="134">
        <f>I15</f>
        <v>0</v>
      </c>
      <c r="J39" s="4"/>
      <c r="K39" s="119"/>
    </row>
    <row r="40" spans="1:11" ht="14.65" customHeight="1" thickBot="1" x14ac:dyDescent="0.25">
      <c r="A40" s="123"/>
      <c r="B40" s="110"/>
      <c r="C40" s="114"/>
      <c r="D40" s="112"/>
      <c r="E40" s="114"/>
      <c r="F40" s="114"/>
      <c r="G40" s="116"/>
      <c r="H40" s="54">
        <f t="shared" si="0"/>
        <v>0</v>
      </c>
      <c r="I40" s="135"/>
      <c r="J40" s="54"/>
      <c r="K40" s="120"/>
    </row>
    <row r="41" spans="1:11" ht="14.65" customHeight="1" x14ac:dyDescent="0.2">
      <c r="A41" s="121">
        <v>4</v>
      </c>
      <c r="B41" s="47" t="s">
        <v>34</v>
      </c>
      <c r="C41" s="48"/>
      <c r="D41" s="63" t="str">
        <f>D17</f>
        <v xml:space="preserve"> </v>
      </c>
      <c r="E41" s="124" t="s">
        <v>36</v>
      </c>
      <c r="F41" s="125"/>
      <c r="G41" s="126"/>
      <c r="H41" s="50">
        <f t="shared" si="0"/>
        <v>0</v>
      </c>
      <c r="I41" s="127" t="s">
        <v>39</v>
      </c>
      <c r="J41" s="50"/>
      <c r="K41" s="51" t="s">
        <v>1</v>
      </c>
    </row>
    <row r="42" spans="1:11" ht="14.65" customHeight="1" x14ac:dyDescent="0.25">
      <c r="A42" s="122"/>
      <c r="B42" s="129" t="str">
        <f>B18</f>
        <v/>
      </c>
      <c r="C42" s="130"/>
      <c r="D42" s="131"/>
      <c r="E42" s="83" t="str">
        <f>E18</f>
        <v/>
      </c>
      <c r="F42" s="132"/>
      <c r="G42" s="133"/>
      <c r="H42" s="4">
        <f t="shared" si="0"/>
        <v>0</v>
      </c>
      <c r="I42" s="128"/>
      <c r="J42" s="4"/>
      <c r="K42" s="52" t="s">
        <v>40</v>
      </c>
    </row>
    <row r="43" spans="1:11" ht="14.65" customHeight="1" x14ac:dyDescent="0.2">
      <c r="A43" s="122"/>
      <c r="B43" s="109" t="s">
        <v>35</v>
      </c>
      <c r="C43" s="113" t="str">
        <f>C19</f>
        <v/>
      </c>
      <c r="D43" s="111" t="str">
        <f>D19</f>
        <v>Elektronisch életronique</v>
      </c>
      <c r="E43" s="113">
        <f>E19</f>
        <v>8</v>
      </c>
      <c r="F43" s="113" t="s">
        <v>0</v>
      </c>
      <c r="G43" s="115">
        <f>G19</f>
        <v>8</v>
      </c>
      <c r="H43" s="4">
        <f t="shared" si="0"/>
        <v>0</v>
      </c>
      <c r="I43" s="134">
        <f>I19</f>
        <v>0</v>
      </c>
      <c r="J43" s="4"/>
      <c r="K43" s="119"/>
    </row>
    <row r="44" spans="1:11" ht="14.65" customHeight="1" thickBot="1" x14ac:dyDescent="0.25">
      <c r="A44" s="123"/>
      <c r="B44" s="110"/>
      <c r="C44" s="114"/>
      <c r="D44" s="112"/>
      <c r="E44" s="114"/>
      <c r="F44" s="114"/>
      <c r="G44" s="116"/>
      <c r="H44" s="54">
        <f t="shared" si="0"/>
        <v>0</v>
      </c>
      <c r="I44" s="135"/>
      <c r="J44" s="54"/>
      <c r="K44" s="120"/>
    </row>
    <row r="45" spans="1:11" s="61" customFormat="1" ht="15" customHeight="1" x14ac:dyDescent="0.2">
      <c r="A45" s="117" t="s">
        <v>43</v>
      </c>
      <c r="B45" s="117"/>
      <c r="C45" s="117"/>
      <c r="D45" s="117"/>
      <c r="E45" s="117"/>
      <c r="F45" s="117"/>
      <c r="G45" s="117"/>
      <c r="H45" s="102" t="s">
        <v>2</v>
      </c>
      <c r="I45" s="103">
        <f>I21</f>
        <v>0</v>
      </c>
      <c r="K45" s="106"/>
    </row>
    <row r="46" spans="1:11" ht="12.75" customHeight="1" x14ac:dyDescent="0.2">
      <c r="A46" s="118"/>
      <c r="B46" s="118"/>
      <c r="C46" s="118"/>
      <c r="D46" s="118"/>
      <c r="E46" s="118"/>
      <c r="F46" s="118"/>
      <c r="G46" s="118"/>
      <c r="H46" s="102"/>
      <c r="I46" s="104"/>
      <c r="K46" s="107"/>
    </row>
    <row r="47" spans="1:11" ht="13.5" customHeight="1" thickBot="1" x14ac:dyDescent="0.25">
      <c r="A47" s="59" t="s">
        <v>44</v>
      </c>
      <c r="B47" s="59"/>
      <c r="C47" s="59"/>
      <c r="D47" s="60"/>
      <c r="E47" s="64">
        <f>E23</f>
        <v>0</v>
      </c>
      <c r="F47" s="65"/>
      <c r="G47" s="65"/>
      <c r="H47" s="102"/>
      <c r="I47" s="105"/>
      <c r="K47" s="108"/>
    </row>
    <row r="48" spans="1:11" ht="56.25" customHeight="1" x14ac:dyDescent="0.2">
      <c r="A48" s="150" t="s">
        <v>42</v>
      </c>
      <c r="B48" s="151"/>
      <c r="C48" s="151"/>
      <c r="D48" s="151"/>
      <c r="E48" s="151"/>
      <c r="F48" s="151"/>
      <c r="G48" s="151"/>
      <c r="H48" s="151"/>
      <c r="I48" s="151"/>
      <c r="J48" s="151"/>
      <c r="K48" s="55" t="s">
        <v>41</v>
      </c>
    </row>
    <row r="49" spans="1:11" s="7" customFormat="1" ht="30" customHeight="1" x14ac:dyDescent="0.2">
      <c r="A49" s="43" t="s">
        <v>30</v>
      </c>
      <c r="B49" s="138">
        <f>B26</f>
        <v>0</v>
      </c>
      <c r="C49" s="138"/>
      <c r="D49" s="138"/>
      <c r="E49" s="138"/>
      <c r="F49" s="139"/>
      <c r="G49" s="140" t="s">
        <v>32</v>
      </c>
      <c r="H49" s="141"/>
      <c r="I49" s="2" t="str">
        <f>I26</f>
        <v/>
      </c>
      <c r="J49" s="42" t="s">
        <v>29</v>
      </c>
      <c r="K49" s="3">
        <f>K26</f>
        <v>2</v>
      </c>
    </row>
    <row r="50" spans="1:11" s="7" customFormat="1" ht="24" customHeight="1" x14ac:dyDescent="0.2">
      <c r="A50" s="140" t="s">
        <v>31</v>
      </c>
      <c r="B50" s="142"/>
      <c r="C50" s="143">
        <f>C27</f>
        <v>0</v>
      </c>
      <c r="D50" s="143"/>
      <c r="E50" s="143"/>
      <c r="F50" s="143"/>
      <c r="G50" s="5" t="s">
        <v>38</v>
      </c>
      <c r="H50" s="144">
        <f>H27</f>
        <v>0</v>
      </c>
      <c r="I50" s="144"/>
      <c r="J50" s="45" t="s">
        <v>37</v>
      </c>
      <c r="K50" s="13">
        <f>K27</f>
        <v>0</v>
      </c>
    </row>
    <row r="51" spans="1:11" s="7" customFormat="1" ht="24" customHeight="1" thickBot="1" x14ac:dyDescent="0.25">
      <c r="A51" s="145" t="s">
        <v>33</v>
      </c>
      <c r="B51" s="146"/>
      <c r="C51" s="147">
        <f>C28</f>
        <v>0</v>
      </c>
      <c r="D51" s="147"/>
      <c r="E51" s="148">
        <f>E28</f>
        <v>0</v>
      </c>
      <c r="F51" s="148"/>
      <c r="G51" s="149"/>
      <c r="H51" s="58" t="str">
        <f>H28</f>
        <v>E-Mail:</v>
      </c>
      <c r="I51" s="136">
        <f>I28</f>
        <v>0</v>
      </c>
      <c r="J51" s="136"/>
      <c r="K51" s="137"/>
    </row>
    <row r="52" spans="1:11" s="8" customFormat="1" ht="14.65" customHeight="1" x14ac:dyDescent="0.2">
      <c r="A52" s="121">
        <v>1</v>
      </c>
      <c r="B52" s="47" t="s">
        <v>34</v>
      </c>
      <c r="C52" s="48"/>
      <c r="D52" s="63" t="str">
        <f>D29</f>
        <v xml:space="preserve"> </v>
      </c>
      <c r="E52" s="124" t="s">
        <v>36</v>
      </c>
      <c r="F52" s="125"/>
      <c r="G52" s="126"/>
      <c r="H52" s="50">
        <f>H29</f>
        <v>0</v>
      </c>
      <c r="I52" s="127" t="s">
        <v>39</v>
      </c>
      <c r="J52" s="50"/>
      <c r="K52" s="51" t="s">
        <v>1</v>
      </c>
    </row>
    <row r="53" spans="1:11" s="8" customFormat="1" ht="14.65" customHeight="1" x14ac:dyDescent="0.25">
      <c r="A53" s="122"/>
      <c r="B53" s="129" t="str">
        <f>B30</f>
        <v/>
      </c>
      <c r="C53" s="130"/>
      <c r="D53" s="131"/>
      <c r="E53" s="83" t="str">
        <f>E30</f>
        <v/>
      </c>
      <c r="F53" s="132"/>
      <c r="G53" s="133"/>
      <c r="H53" s="4">
        <f t="shared" ref="H53:H67" si="1">H30</f>
        <v>0</v>
      </c>
      <c r="I53" s="128"/>
      <c r="J53" s="4"/>
      <c r="K53" s="52" t="s">
        <v>40</v>
      </c>
    </row>
    <row r="54" spans="1:11" s="8" customFormat="1" ht="14.65" customHeight="1" x14ac:dyDescent="0.2">
      <c r="A54" s="122"/>
      <c r="B54" s="109" t="s">
        <v>35</v>
      </c>
      <c r="C54" s="113" t="str">
        <f>C31</f>
        <v/>
      </c>
      <c r="D54" s="111" t="str">
        <f>D31</f>
        <v>Elektronisch életronique</v>
      </c>
      <c r="E54" s="113">
        <f>E31</f>
        <v>5</v>
      </c>
      <c r="F54" s="113" t="s">
        <v>0</v>
      </c>
      <c r="G54" s="115">
        <f>G31</f>
        <v>5</v>
      </c>
      <c r="H54" s="4">
        <f t="shared" si="1"/>
        <v>0</v>
      </c>
      <c r="I54" s="134">
        <f>I31</f>
        <v>0</v>
      </c>
      <c r="J54" s="4"/>
      <c r="K54" s="119"/>
    </row>
    <row r="55" spans="1:11" s="8" customFormat="1" ht="14.65" customHeight="1" thickBot="1" x14ac:dyDescent="0.25">
      <c r="A55" s="123"/>
      <c r="B55" s="110"/>
      <c r="C55" s="114"/>
      <c r="D55" s="112"/>
      <c r="E55" s="114"/>
      <c r="F55" s="114"/>
      <c r="G55" s="116"/>
      <c r="H55" s="54">
        <f t="shared" si="1"/>
        <v>0</v>
      </c>
      <c r="I55" s="135"/>
      <c r="J55" s="54"/>
      <c r="K55" s="120"/>
    </row>
    <row r="56" spans="1:11" ht="14.65" customHeight="1" x14ac:dyDescent="0.2">
      <c r="A56" s="121">
        <v>2</v>
      </c>
      <c r="B56" s="47" t="s">
        <v>34</v>
      </c>
      <c r="C56" s="48"/>
      <c r="D56" s="63" t="str">
        <f>D33</f>
        <v xml:space="preserve"> </v>
      </c>
      <c r="E56" s="124" t="s">
        <v>36</v>
      </c>
      <c r="F56" s="125"/>
      <c r="G56" s="126"/>
      <c r="H56" s="50">
        <f t="shared" si="1"/>
        <v>0</v>
      </c>
      <c r="I56" s="127" t="s">
        <v>39</v>
      </c>
      <c r="J56" s="50"/>
      <c r="K56" s="51" t="s">
        <v>1</v>
      </c>
    </row>
    <row r="57" spans="1:11" ht="14.65" customHeight="1" x14ac:dyDescent="0.25">
      <c r="A57" s="122"/>
      <c r="B57" s="129" t="str">
        <f>B34</f>
        <v/>
      </c>
      <c r="C57" s="130"/>
      <c r="D57" s="131"/>
      <c r="E57" s="83" t="str">
        <f>E34</f>
        <v/>
      </c>
      <c r="F57" s="132"/>
      <c r="G57" s="133"/>
      <c r="H57" s="4">
        <f t="shared" si="1"/>
        <v>0</v>
      </c>
      <c r="I57" s="128"/>
      <c r="J57" s="4"/>
      <c r="K57" s="52" t="s">
        <v>40</v>
      </c>
    </row>
    <row r="58" spans="1:11" ht="14.65" customHeight="1" x14ac:dyDescent="0.2">
      <c r="A58" s="122"/>
      <c r="B58" s="109" t="s">
        <v>35</v>
      </c>
      <c r="C58" s="113" t="str">
        <f>C35</f>
        <v/>
      </c>
      <c r="D58" s="111" t="str">
        <f>D35</f>
        <v>Elektronisch életronique</v>
      </c>
      <c r="E58" s="113">
        <f>E35</f>
        <v>6</v>
      </c>
      <c r="F58" s="113" t="s">
        <v>0</v>
      </c>
      <c r="G58" s="115">
        <f>G35</f>
        <v>6</v>
      </c>
      <c r="H58" s="4">
        <f t="shared" si="1"/>
        <v>0</v>
      </c>
      <c r="I58" s="134">
        <f>I35</f>
        <v>0</v>
      </c>
      <c r="J58" s="4"/>
      <c r="K58" s="119"/>
    </row>
    <row r="59" spans="1:11" ht="14.65" customHeight="1" thickBot="1" x14ac:dyDescent="0.25">
      <c r="A59" s="123"/>
      <c r="B59" s="110"/>
      <c r="C59" s="114"/>
      <c r="D59" s="112"/>
      <c r="E59" s="114"/>
      <c r="F59" s="114"/>
      <c r="G59" s="116"/>
      <c r="H59" s="54">
        <f t="shared" si="1"/>
        <v>0</v>
      </c>
      <c r="I59" s="135"/>
      <c r="J59" s="54"/>
      <c r="K59" s="120"/>
    </row>
    <row r="60" spans="1:11" ht="14.65" customHeight="1" x14ac:dyDescent="0.2">
      <c r="A60" s="121">
        <v>3</v>
      </c>
      <c r="B60" s="47" t="s">
        <v>34</v>
      </c>
      <c r="C60" s="48"/>
      <c r="D60" s="63" t="str">
        <f>D37</f>
        <v xml:space="preserve"> </v>
      </c>
      <c r="E60" s="124" t="s">
        <v>36</v>
      </c>
      <c r="F60" s="125"/>
      <c r="G60" s="126"/>
      <c r="H60" s="50">
        <f t="shared" si="1"/>
        <v>0</v>
      </c>
      <c r="I60" s="127" t="s">
        <v>39</v>
      </c>
      <c r="J60" s="50"/>
      <c r="K60" s="51" t="s">
        <v>1</v>
      </c>
    </row>
    <row r="61" spans="1:11" ht="14.65" customHeight="1" x14ac:dyDescent="0.25">
      <c r="A61" s="122"/>
      <c r="B61" s="129" t="str">
        <f>B38</f>
        <v/>
      </c>
      <c r="C61" s="130"/>
      <c r="D61" s="131"/>
      <c r="E61" s="83" t="str">
        <f>E38</f>
        <v/>
      </c>
      <c r="F61" s="132"/>
      <c r="G61" s="133"/>
      <c r="H61" s="4">
        <f t="shared" si="1"/>
        <v>0</v>
      </c>
      <c r="I61" s="128"/>
      <c r="J61" s="4"/>
      <c r="K61" s="52" t="s">
        <v>40</v>
      </c>
    </row>
    <row r="62" spans="1:11" ht="14.65" customHeight="1" x14ac:dyDescent="0.2">
      <c r="A62" s="122"/>
      <c r="B62" s="109" t="s">
        <v>35</v>
      </c>
      <c r="C62" s="113" t="str">
        <f>C39</f>
        <v/>
      </c>
      <c r="D62" s="111" t="str">
        <f>D39</f>
        <v>Elektronisch életronique</v>
      </c>
      <c r="E62" s="113">
        <f>E39</f>
        <v>7</v>
      </c>
      <c r="F62" s="113" t="s">
        <v>0</v>
      </c>
      <c r="G62" s="115">
        <f>G39</f>
        <v>7</v>
      </c>
      <c r="H62" s="4">
        <f t="shared" si="1"/>
        <v>0</v>
      </c>
      <c r="I62" s="134">
        <f>I39</f>
        <v>0</v>
      </c>
      <c r="J62" s="4"/>
      <c r="K62" s="119"/>
    </row>
    <row r="63" spans="1:11" ht="14.65" customHeight="1" thickBot="1" x14ac:dyDescent="0.25">
      <c r="A63" s="123"/>
      <c r="B63" s="110"/>
      <c r="C63" s="114"/>
      <c r="D63" s="112"/>
      <c r="E63" s="114"/>
      <c r="F63" s="114"/>
      <c r="G63" s="116"/>
      <c r="H63" s="54">
        <f t="shared" si="1"/>
        <v>0</v>
      </c>
      <c r="I63" s="135"/>
      <c r="J63" s="54"/>
      <c r="K63" s="120"/>
    </row>
    <row r="64" spans="1:11" ht="14.65" customHeight="1" x14ac:dyDescent="0.2">
      <c r="A64" s="121">
        <v>4</v>
      </c>
      <c r="B64" s="47" t="s">
        <v>34</v>
      </c>
      <c r="C64" s="48"/>
      <c r="D64" s="63" t="str">
        <f>D41</f>
        <v xml:space="preserve"> </v>
      </c>
      <c r="E64" s="124" t="s">
        <v>36</v>
      </c>
      <c r="F64" s="125"/>
      <c r="G64" s="126"/>
      <c r="H64" s="50">
        <f t="shared" si="1"/>
        <v>0</v>
      </c>
      <c r="I64" s="127" t="s">
        <v>39</v>
      </c>
      <c r="J64" s="50"/>
      <c r="K64" s="51" t="s">
        <v>1</v>
      </c>
    </row>
    <row r="65" spans="1:11" ht="14.65" customHeight="1" x14ac:dyDescent="0.25">
      <c r="A65" s="122"/>
      <c r="B65" s="129" t="str">
        <f>B42</f>
        <v/>
      </c>
      <c r="C65" s="130"/>
      <c r="D65" s="131"/>
      <c r="E65" s="83" t="str">
        <f>E42</f>
        <v/>
      </c>
      <c r="F65" s="132"/>
      <c r="G65" s="133"/>
      <c r="H65" s="4">
        <f t="shared" si="1"/>
        <v>0</v>
      </c>
      <c r="I65" s="128"/>
      <c r="J65" s="4"/>
      <c r="K65" s="52" t="s">
        <v>40</v>
      </c>
    </row>
    <row r="66" spans="1:11" ht="14.65" customHeight="1" x14ac:dyDescent="0.2">
      <c r="A66" s="122"/>
      <c r="B66" s="109" t="s">
        <v>35</v>
      </c>
      <c r="C66" s="113" t="str">
        <f>C43</f>
        <v/>
      </c>
      <c r="D66" s="111" t="str">
        <f>D43</f>
        <v>Elektronisch életronique</v>
      </c>
      <c r="E66" s="113">
        <f>E43</f>
        <v>8</v>
      </c>
      <c r="F66" s="113" t="s">
        <v>0</v>
      </c>
      <c r="G66" s="115">
        <f>G43</f>
        <v>8</v>
      </c>
      <c r="H66" s="4">
        <f t="shared" si="1"/>
        <v>0</v>
      </c>
      <c r="I66" s="134">
        <f>I43</f>
        <v>0</v>
      </c>
      <c r="J66" s="4"/>
      <c r="K66" s="119"/>
    </row>
    <row r="67" spans="1:11" ht="14.65" customHeight="1" thickBot="1" x14ac:dyDescent="0.25">
      <c r="A67" s="123"/>
      <c r="B67" s="110"/>
      <c r="C67" s="114"/>
      <c r="D67" s="112"/>
      <c r="E67" s="114"/>
      <c r="F67" s="114"/>
      <c r="G67" s="116"/>
      <c r="H67" s="54">
        <f t="shared" si="1"/>
        <v>0</v>
      </c>
      <c r="I67" s="135"/>
      <c r="J67" s="54"/>
      <c r="K67" s="120"/>
    </row>
    <row r="68" spans="1:11" s="61" customFormat="1" ht="15" customHeight="1" x14ac:dyDescent="0.2">
      <c r="A68" s="117" t="s">
        <v>43</v>
      </c>
      <c r="B68" s="117"/>
      <c r="C68" s="117"/>
      <c r="D68" s="117"/>
      <c r="E68" s="117"/>
      <c r="F68" s="117"/>
      <c r="G68" s="117"/>
      <c r="H68" s="102" t="s">
        <v>2</v>
      </c>
      <c r="I68" s="103">
        <f>I45</f>
        <v>0</v>
      </c>
      <c r="K68" s="106"/>
    </row>
    <row r="69" spans="1:11" ht="12.75" customHeight="1" x14ac:dyDescent="0.2">
      <c r="A69" s="118"/>
      <c r="B69" s="118"/>
      <c r="C69" s="118"/>
      <c r="D69" s="118"/>
      <c r="E69" s="118"/>
      <c r="F69" s="118"/>
      <c r="G69" s="118"/>
      <c r="H69" s="102"/>
      <c r="I69" s="104"/>
      <c r="K69" s="107"/>
    </row>
    <row r="70" spans="1:11" ht="13.5" customHeight="1" thickBot="1" x14ac:dyDescent="0.25">
      <c r="A70" s="59" t="s">
        <v>44</v>
      </c>
      <c r="B70" s="59"/>
      <c r="C70" s="59"/>
      <c r="D70" s="60"/>
      <c r="E70" s="64">
        <f>E47</f>
        <v>0</v>
      </c>
      <c r="F70" s="65"/>
      <c r="G70" s="65"/>
      <c r="H70" s="102"/>
      <c r="I70" s="105"/>
      <c r="K70" s="108"/>
    </row>
  </sheetData>
  <sheetProtection algorithmName="SHA-512" hashValue="+Xw1ULgkXGwroCdUBaeWZiwUI26c9gWOL6Y/IosxBmnQAG4aa6r/yYqF8wZx09a157LaFsRjVo1Q67eXoJCteA==" saltValue="N9owHW/RpBhlUrJfGfkcbA==" spinCount="100000" sheet="1" selectLockedCells="1"/>
  <mergeCells count="198">
    <mergeCell ref="K62:K63"/>
    <mergeCell ref="A64:A67"/>
    <mergeCell ref="E64:G64"/>
    <mergeCell ref="I64:I65"/>
    <mergeCell ref="B65:D65"/>
    <mergeCell ref="E65:G65"/>
    <mergeCell ref="B66:B67"/>
    <mergeCell ref="C66:C67"/>
    <mergeCell ref="I68:I70"/>
    <mergeCell ref="K68:K70"/>
    <mergeCell ref="F66:F67"/>
    <mergeCell ref="G66:G67"/>
    <mergeCell ref="A68:G69"/>
    <mergeCell ref="H68:H70"/>
    <mergeCell ref="K66:K67"/>
    <mergeCell ref="I66:I67"/>
    <mergeCell ref="D66:D67"/>
    <mergeCell ref="E66:E67"/>
    <mergeCell ref="A60:A63"/>
    <mergeCell ref="E60:G60"/>
    <mergeCell ref="A56:A59"/>
    <mergeCell ref="B57:D57"/>
    <mergeCell ref="B58:B59"/>
    <mergeCell ref="C58:C59"/>
    <mergeCell ref="D58:D59"/>
    <mergeCell ref="I60:I61"/>
    <mergeCell ref="B61:D61"/>
    <mergeCell ref="E61:G61"/>
    <mergeCell ref="B62:B63"/>
    <mergeCell ref="C62:C63"/>
    <mergeCell ref="D62:D63"/>
    <mergeCell ref="E62:E63"/>
    <mergeCell ref="F62:F63"/>
    <mergeCell ref="G62:G63"/>
    <mergeCell ref="I62:I63"/>
    <mergeCell ref="K58:K59"/>
    <mergeCell ref="G54:G55"/>
    <mergeCell ref="I54:I55"/>
    <mergeCell ref="K54:K55"/>
    <mergeCell ref="E56:G56"/>
    <mergeCell ref="I56:I57"/>
    <mergeCell ref="E57:G57"/>
    <mergeCell ref="I58:I59"/>
    <mergeCell ref="E58:E59"/>
    <mergeCell ref="F58:F59"/>
    <mergeCell ref="G58:G59"/>
    <mergeCell ref="A52:A55"/>
    <mergeCell ref="E52:G52"/>
    <mergeCell ref="I52:I53"/>
    <mergeCell ref="B53:D53"/>
    <mergeCell ref="E53:G53"/>
    <mergeCell ref="B54:B55"/>
    <mergeCell ref="C54:C55"/>
    <mergeCell ref="D54:D55"/>
    <mergeCell ref="E54:E55"/>
    <mergeCell ref="F54:F55"/>
    <mergeCell ref="B49:F49"/>
    <mergeCell ref="G49:H49"/>
    <mergeCell ref="A50:B50"/>
    <mergeCell ref="C50:F50"/>
    <mergeCell ref="H50:I50"/>
    <mergeCell ref="A51:B51"/>
    <mergeCell ref="C51:D51"/>
    <mergeCell ref="E51:G51"/>
    <mergeCell ref="I51:K51"/>
    <mergeCell ref="A41:A44"/>
    <mergeCell ref="B42:D42"/>
    <mergeCell ref="B43:B44"/>
    <mergeCell ref="C43:C44"/>
    <mergeCell ref="A45:G46"/>
    <mergeCell ref="H45:H47"/>
    <mergeCell ref="I45:I47"/>
    <mergeCell ref="K45:K47"/>
    <mergeCell ref="A48:J48"/>
    <mergeCell ref="K43:K44"/>
    <mergeCell ref="E41:G41"/>
    <mergeCell ref="I41:I42"/>
    <mergeCell ref="E42:G42"/>
    <mergeCell ref="I39:I40"/>
    <mergeCell ref="K39:K40"/>
    <mergeCell ref="F39:F40"/>
    <mergeCell ref="D43:D44"/>
    <mergeCell ref="E43:E44"/>
    <mergeCell ref="F43:F44"/>
    <mergeCell ref="G43:G44"/>
    <mergeCell ref="I43:I44"/>
    <mergeCell ref="I37:I38"/>
    <mergeCell ref="B38:D38"/>
    <mergeCell ref="E38:G38"/>
    <mergeCell ref="D35:D36"/>
    <mergeCell ref="E35:E36"/>
    <mergeCell ref="A37:A40"/>
    <mergeCell ref="E37:G37"/>
    <mergeCell ref="B39:B40"/>
    <mergeCell ref="C39:C40"/>
    <mergeCell ref="D39:D40"/>
    <mergeCell ref="E39:E40"/>
    <mergeCell ref="G39:G40"/>
    <mergeCell ref="K31:K32"/>
    <mergeCell ref="A33:A36"/>
    <mergeCell ref="E33:G33"/>
    <mergeCell ref="I33:I34"/>
    <mergeCell ref="B34:D34"/>
    <mergeCell ref="E34:G34"/>
    <mergeCell ref="B35:B36"/>
    <mergeCell ref="C35:C36"/>
    <mergeCell ref="F35:F36"/>
    <mergeCell ref="G35:G36"/>
    <mergeCell ref="A29:A32"/>
    <mergeCell ref="E29:G29"/>
    <mergeCell ref="I29:I30"/>
    <mergeCell ref="B30:D30"/>
    <mergeCell ref="E30:G30"/>
    <mergeCell ref="B31:B32"/>
    <mergeCell ref="C31:C32"/>
    <mergeCell ref="D31:D32"/>
    <mergeCell ref="E31:E32"/>
    <mergeCell ref="F31:F32"/>
    <mergeCell ref="G31:G32"/>
    <mergeCell ref="I31:I32"/>
    <mergeCell ref="K35:K36"/>
    <mergeCell ref="I35:I36"/>
    <mergeCell ref="A25:J25"/>
    <mergeCell ref="B26:F26"/>
    <mergeCell ref="G26:H26"/>
    <mergeCell ref="A27:B27"/>
    <mergeCell ref="C27:F27"/>
    <mergeCell ref="H27:I27"/>
    <mergeCell ref="A28:B28"/>
    <mergeCell ref="C28:D28"/>
    <mergeCell ref="E28:G28"/>
    <mergeCell ref="I28:K28"/>
    <mergeCell ref="A17:A20"/>
    <mergeCell ref="B18:D18"/>
    <mergeCell ref="B19:B20"/>
    <mergeCell ref="C19:C20"/>
    <mergeCell ref="A21:G22"/>
    <mergeCell ref="H21:H23"/>
    <mergeCell ref="I21:I23"/>
    <mergeCell ref="K21:K23"/>
    <mergeCell ref="E23:G23"/>
    <mergeCell ref="K19:K20"/>
    <mergeCell ref="K15:K16"/>
    <mergeCell ref="E17:G17"/>
    <mergeCell ref="I17:I18"/>
    <mergeCell ref="E18:G18"/>
    <mergeCell ref="D19:D20"/>
    <mergeCell ref="E19:E20"/>
    <mergeCell ref="F19:F20"/>
    <mergeCell ref="G19:G20"/>
    <mergeCell ref="I19:I20"/>
    <mergeCell ref="A13:A16"/>
    <mergeCell ref="E13:G13"/>
    <mergeCell ref="A9:A12"/>
    <mergeCell ref="B10:D10"/>
    <mergeCell ref="B11:B12"/>
    <mergeCell ref="C11:C12"/>
    <mergeCell ref="D11:D12"/>
    <mergeCell ref="I13:I14"/>
    <mergeCell ref="B14:D14"/>
    <mergeCell ref="E14:G14"/>
    <mergeCell ref="B15:B16"/>
    <mergeCell ref="C15:C16"/>
    <mergeCell ref="D15:D16"/>
    <mergeCell ref="E15:E16"/>
    <mergeCell ref="F15:F16"/>
    <mergeCell ref="G15:G16"/>
    <mergeCell ref="I15:I16"/>
    <mergeCell ref="K11:K12"/>
    <mergeCell ref="G7:G8"/>
    <mergeCell ref="I7:I8"/>
    <mergeCell ref="K7:K8"/>
    <mergeCell ref="E9:G9"/>
    <mergeCell ref="I9:I10"/>
    <mergeCell ref="E10:G10"/>
    <mergeCell ref="I11:I12"/>
    <mergeCell ref="E11:E12"/>
    <mergeCell ref="F11:F12"/>
    <mergeCell ref="G11:G12"/>
    <mergeCell ref="A5:A8"/>
    <mergeCell ref="E5:G5"/>
    <mergeCell ref="I5:I6"/>
    <mergeCell ref="B6:D6"/>
    <mergeCell ref="E6:G6"/>
    <mergeCell ref="B7:B8"/>
    <mergeCell ref="C7:C8"/>
    <mergeCell ref="D7:D8"/>
    <mergeCell ref="E7:E8"/>
    <mergeCell ref="F7:F8"/>
    <mergeCell ref="B2:F2"/>
    <mergeCell ref="G2:H2"/>
    <mergeCell ref="A3:B3"/>
    <mergeCell ref="C3:F3"/>
    <mergeCell ref="H3:I3"/>
    <mergeCell ref="A4:B4"/>
    <mergeCell ref="C4:D4"/>
    <mergeCell ref="E4:G4"/>
    <mergeCell ref="I4:K4"/>
  </mergeCells>
  <phoneticPr fontId="0" type="noConversion"/>
  <conditionalFormatting sqref="D5 D9 D13 D17 D29 D33 D37 D41 D52 D56 D60 D64">
    <cfRule type="cellIs" dxfId="27" priority="10" stopIfTrue="1" operator="equal">
      <formula>0</formula>
    </cfRule>
  </conditionalFormatting>
  <conditionalFormatting sqref="E31:E32 G31:G32 E35:E36 G35:G36 E39:E40 G39:G40 E43:E44 G43:G44 E54:E55 G54:G55 E58:E59 G58:G59 E62:E63 G62:G63 E66:E67 G66:G67">
    <cfRule type="cellIs" dxfId="26" priority="64" stopIfTrue="1" operator="between">
      <formula>4</formula>
      <formula>63</formula>
    </cfRule>
  </conditionalFormatting>
  <conditionalFormatting sqref="E47">
    <cfRule type="cellIs" dxfId="25" priority="27" stopIfTrue="1" operator="equal">
      <formula>0</formula>
    </cfRule>
  </conditionalFormatting>
  <conditionalFormatting sqref="E70">
    <cfRule type="cellIs" dxfId="24" priority="25" stopIfTrue="1" operator="equal">
      <formula>0</formula>
    </cfRule>
  </conditionalFormatting>
  <conditionalFormatting sqref="H5:H20">
    <cfRule type="cellIs" dxfId="23" priority="48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22" priority="34" operator="equal">
      <formula>0</formula>
    </cfRule>
  </conditionalFormatting>
  <conditionalFormatting sqref="H3:I3 K3 I4:K4">
    <cfRule type="cellIs" dxfId="21" priority="47" stopIfTrue="1" operator="equal">
      <formula>0</formula>
    </cfRule>
  </conditionalFormatting>
  <conditionalFormatting sqref="I7 I11 I15 I19 H29:H44 I31 I35 I39 I43 I45:I47 B2:F2 I2 C3:F3 J3 C4:G4 B6:G6 C7:C8 B10:D10 C11:C12 B14:D14 C15:C16 B18:D18 C19:C20 B26:F26 I26 K26 C27:F27 H27 C28:G28 I28 B30:G30 C31:C32 B34:G34 C35:C36 B38:G38 C39:C40 B42:G42 C43:C44">
    <cfRule type="cellIs" dxfId="20" priority="49" operator="equal">
      <formula>0</formula>
    </cfRule>
  </conditionalFormatting>
  <conditionalFormatting sqref="I7:I8 I11:I12 I15:I16 I19:I23 H29:H44 I31:I32 I35:I36 I39:I40 I43:I47 H52:H67 I54:I55 I58:I59 I62:I63 I66:I70">
    <cfRule type="cellIs" dxfId="19" priority="28" stopIfTrue="1" operator="equal">
      <formula>0</formula>
    </cfRule>
  </conditionalFormatting>
  <conditionalFormatting sqref="J27">
    <cfRule type="cellIs" dxfId="18" priority="35" operator="equal">
      <formula>0</formula>
    </cfRule>
  </conditionalFormatting>
  <conditionalFormatting sqref="J50">
    <cfRule type="cellIs" dxfId="17" priority="29" operator="equal">
      <formula>0</formula>
    </cfRule>
  </conditionalFormatting>
  <conditionalFormatting sqref="K27 K50">
    <cfRule type="cellIs" dxfId="16" priority="26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ignoredErrors>
    <ignoredError sqref="E70 E4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N70"/>
  <sheetViews>
    <sheetView showGridLines="0" topLeftCell="A2" zoomScaleNormal="100" workbookViewId="0">
      <selection activeCell="H7" sqref="H7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1.710937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55" t="s">
        <v>41</v>
      </c>
    </row>
    <row r="2" spans="1:14" s="7" customFormat="1" ht="30" customHeight="1" x14ac:dyDescent="0.2">
      <c r="A2" s="43" t="s">
        <v>30</v>
      </c>
      <c r="B2" s="138">
        <f>Start!C23</f>
        <v>0</v>
      </c>
      <c r="C2" s="138"/>
      <c r="D2" s="138"/>
      <c r="E2" s="138"/>
      <c r="F2" s="139"/>
      <c r="G2" s="140" t="s">
        <v>32</v>
      </c>
      <c r="H2" s="141"/>
      <c r="I2" s="2" t="str">
        <f>Start!C24</f>
        <v/>
      </c>
      <c r="J2" s="42" t="s">
        <v>29</v>
      </c>
      <c r="K2" s="3">
        <v>3</v>
      </c>
    </row>
    <row r="3" spans="1:14" s="7" customFormat="1" ht="24" customHeight="1" x14ac:dyDescent="0.2">
      <c r="A3" s="140" t="s">
        <v>31</v>
      </c>
      <c r="B3" s="142"/>
      <c r="C3" s="143">
        <f>Start!C27</f>
        <v>0</v>
      </c>
      <c r="D3" s="143"/>
      <c r="E3" s="143"/>
      <c r="F3" s="143"/>
      <c r="G3" s="44" t="s">
        <v>38</v>
      </c>
      <c r="H3" s="155">
        <f>Start!C30</f>
        <v>0</v>
      </c>
      <c r="I3" s="155"/>
      <c r="J3" s="45" t="s">
        <v>37</v>
      </c>
      <c r="K3" s="13">
        <f>Start!F23</f>
        <v>0</v>
      </c>
    </row>
    <row r="4" spans="1:14" s="7" customFormat="1" ht="24" customHeight="1" thickBot="1" x14ac:dyDescent="0.25">
      <c r="A4" s="153" t="s">
        <v>33</v>
      </c>
      <c r="B4" s="154"/>
      <c r="C4" s="158">
        <f>Start!C28</f>
        <v>0</v>
      </c>
      <c r="D4" s="158"/>
      <c r="E4" s="159">
        <f>Start!C29</f>
        <v>0</v>
      </c>
      <c r="F4" s="159"/>
      <c r="G4" s="160"/>
      <c r="H4" s="46" t="s">
        <v>4</v>
      </c>
      <c r="I4" s="156">
        <f>Start!C31</f>
        <v>0</v>
      </c>
      <c r="J4" s="156"/>
      <c r="K4" s="157"/>
    </row>
    <row r="5" spans="1:14" s="8" customFormat="1" ht="14.65" customHeight="1" x14ac:dyDescent="0.2">
      <c r="A5" s="121">
        <v>1</v>
      </c>
      <c r="B5" s="47" t="s">
        <v>34</v>
      </c>
      <c r="C5" s="48"/>
      <c r="D5" s="63" t="str">
        <f>IF(Start!O14="x","ausgewechselt", " ")</f>
        <v xml:space="preserve"> </v>
      </c>
      <c r="E5" s="124" t="s">
        <v>36</v>
      </c>
      <c r="F5" s="125"/>
      <c r="G5" s="126"/>
      <c r="H5" s="49"/>
      <c r="I5" s="127" t="s">
        <v>39</v>
      </c>
      <c r="J5" s="50"/>
      <c r="K5" s="51" t="s">
        <v>1</v>
      </c>
    </row>
    <row r="6" spans="1:14" s="8" customFormat="1" ht="14.65" customHeight="1" x14ac:dyDescent="0.25">
      <c r="A6" s="122"/>
      <c r="B6" s="129" t="str">
        <f>Start!L14</f>
        <v/>
      </c>
      <c r="C6" s="130"/>
      <c r="D6" s="131"/>
      <c r="E6" s="83">
        <f>Start!N14</f>
        <v>0</v>
      </c>
      <c r="F6" s="132"/>
      <c r="G6" s="133"/>
      <c r="H6" s="1"/>
      <c r="I6" s="128"/>
      <c r="J6" s="4"/>
      <c r="K6" s="52" t="s">
        <v>40</v>
      </c>
    </row>
    <row r="7" spans="1:14" s="8" customFormat="1" ht="14.65" customHeight="1" x14ac:dyDescent="0.2">
      <c r="A7" s="122"/>
      <c r="B7" s="109" t="s">
        <v>35</v>
      </c>
      <c r="C7" s="161" t="str">
        <f>Start!M14</f>
        <v/>
      </c>
      <c r="D7" s="111" t="str">
        <f>IF(Start!J25="x","Karton Nr. Carton-no","Elektronisch életronique")</f>
        <v>Elektronisch életronique</v>
      </c>
      <c r="E7" s="113">
        <f>IF(Start!J25="x",Start!N28,Start!N30)</f>
        <v>9</v>
      </c>
      <c r="F7" s="113" t="s">
        <v>0</v>
      </c>
      <c r="G7" s="115">
        <f>IF(Start!J25="x",E7+7,E7)</f>
        <v>9</v>
      </c>
      <c r="H7" s="1"/>
      <c r="I7" s="163">
        <f>SUM(H5:H8)</f>
        <v>0</v>
      </c>
      <c r="J7" s="4"/>
      <c r="K7" s="119"/>
    </row>
    <row r="8" spans="1:14" s="8" customFormat="1" ht="14.65" customHeight="1" thickBot="1" x14ac:dyDescent="0.25">
      <c r="A8" s="123"/>
      <c r="B8" s="110"/>
      <c r="C8" s="162"/>
      <c r="D8" s="112"/>
      <c r="E8" s="114"/>
      <c r="F8" s="114"/>
      <c r="G8" s="116"/>
      <c r="H8" s="53"/>
      <c r="I8" s="135"/>
      <c r="J8" s="54"/>
      <c r="K8" s="120"/>
    </row>
    <row r="9" spans="1:14" ht="14.65" customHeight="1" x14ac:dyDescent="0.2">
      <c r="A9" s="121">
        <v>2</v>
      </c>
      <c r="B9" s="47" t="s">
        <v>34</v>
      </c>
      <c r="C9" s="48"/>
      <c r="D9" s="63" t="str">
        <f>IF(Start!O15="x","ausgewechselt"," ")</f>
        <v xml:space="preserve"> </v>
      </c>
      <c r="E9" s="124" t="s">
        <v>36</v>
      </c>
      <c r="F9" s="125"/>
      <c r="G9" s="126"/>
      <c r="H9" s="49"/>
      <c r="I9" s="127" t="s">
        <v>39</v>
      </c>
      <c r="J9" s="50"/>
      <c r="K9" s="51" t="s">
        <v>1</v>
      </c>
    </row>
    <row r="10" spans="1:14" ht="14.65" customHeight="1" x14ac:dyDescent="0.25">
      <c r="A10" s="122"/>
      <c r="B10" s="129" t="str">
        <f>Start!L15</f>
        <v/>
      </c>
      <c r="C10" s="130"/>
      <c r="D10" s="131"/>
      <c r="E10" s="83">
        <f>Start!N15</f>
        <v>0</v>
      </c>
      <c r="F10" s="132"/>
      <c r="G10" s="133"/>
      <c r="H10" s="1"/>
      <c r="I10" s="128"/>
      <c r="J10" s="4"/>
      <c r="K10" s="52" t="s">
        <v>40</v>
      </c>
    </row>
    <row r="11" spans="1:14" ht="14.65" customHeight="1" x14ac:dyDescent="0.2">
      <c r="A11" s="122"/>
      <c r="B11" s="109" t="s">
        <v>35</v>
      </c>
      <c r="C11" s="113" t="str">
        <f>Start!M15</f>
        <v/>
      </c>
      <c r="D11" s="111" t="str">
        <f>IF(Start!J25="x","Karton Nr. Carton-no","Elektronisch életronique")</f>
        <v>Elektronisch életronique</v>
      </c>
      <c r="E11" s="113">
        <f>G7+1</f>
        <v>10</v>
      </c>
      <c r="F11" s="113" t="s">
        <v>0</v>
      </c>
      <c r="G11" s="115">
        <f>IF(Start!J25="x",E11+7,E11)</f>
        <v>10</v>
      </c>
      <c r="H11" s="1"/>
      <c r="I11" s="134">
        <f>SUM(H9:H12)</f>
        <v>0</v>
      </c>
      <c r="J11" s="4"/>
      <c r="K11" s="119"/>
    </row>
    <row r="12" spans="1:14" ht="14.65" customHeight="1" thickBot="1" x14ac:dyDescent="0.25">
      <c r="A12" s="123"/>
      <c r="B12" s="110"/>
      <c r="C12" s="114"/>
      <c r="D12" s="112"/>
      <c r="E12" s="114"/>
      <c r="F12" s="114"/>
      <c r="G12" s="116"/>
      <c r="H12" s="53"/>
      <c r="I12" s="135"/>
      <c r="J12" s="54"/>
      <c r="K12" s="120"/>
    </row>
    <row r="13" spans="1:14" ht="14.65" customHeight="1" x14ac:dyDescent="0.2">
      <c r="A13" s="121">
        <v>3</v>
      </c>
      <c r="B13" s="47" t="s">
        <v>34</v>
      </c>
      <c r="C13" s="48"/>
      <c r="D13" s="63" t="str">
        <f>IF(Start!O16="x","ausgewechselt", " ")</f>
        <v xml:space="preserve"> </v>
      </c>
      <c r="E13" s="124" t="s">
        <v>36</v>
      </c>
      <c r="F13" s="125"/>
      <c r="G13" s="126"/>
      <c r="H13" s="49"/>
      <c r="I13" s="127" t="s">
        <v>39</v>
      </c>
      <c r="J13" s="50"/>
      <c r="K13" s="51" t="s">
        <v>1</v>
      </c>
    </row>
    <row r="14" spans="1:14" ht="14.65" customHeight="1" x14ac:dyDescent="0.25">
      <c r="A14" s="122"/>
      <c r="B14" s="129" t="str">
        <f>Start!L16</f>
        <v/>
      </c>
      <c r="C14" s="130"/>
      <c r="D14" s="131"/>
      <c r="E14" s="83">
        <f>Start!N16</f>
        <v>0</v>
      </c>
      <c r="F14" s="132"/>
      <c r="G14" s="133"/>
      <c r="H14" s="1"/>
      <c r="I14" s="128"/>
      <c r="J14" s="4"/>
      <c r="K14" s="52" t="s">
        <v>40</v>
      </c>
    </row>
    <row r="15" spans="1:14" ht="14.65" customHeight="1" x14ac:dyDescent="0.2">
      <c r="A15" s="122"/>
      <c r="B15" s="109" t="s">
        <v>35</v>
      </c>
      <c r="C15" s="113" t="str">
        <f>Start!M16</f>
        <v/>
      </c>
      <c r="D15" s="111" t="str">
        <f>IF(Start!J25="x","Karton Nr. Carton-no","Elektronisch életronique")</f>
        <v>Elektronisch életronique</v>
      </c>
      <c r="E15" s="113">
        <f>G11+1</f>
        <v>11</v>
      </c>
      <c r="F15" s="113" t="s">
        <v>0</v>
      </c>
      <c r="G15" s="115">
        <f>IF(Start!J25="x",E15+7,E15)</f>
        <v>11</v>
      </c>
      <c r="H15" s="1"/>
      <c r="I15" s="134">
        <f>SUM(H13:H16)</f>
        <v>0</v>
      </c>
      <c r="J15" s="4"/>
      <c r="K15" s="119"/>
    </row>
    <row r="16" spans="1:14" ht="14.65" customHeight="1" thickBot="1" x14ac:dyDescent="0.25">
      <c r="A16" s="123"/>
      <c r="B16" s="110"/>
      <c r="C16" s="114"/>
      <c r="D16" s="112"/>
      <c r="E16" s="114"/>
      <c r="F16" s="114"/>
      <c r="G16" s="116"/>
      <c r="H16" s="53"/>
      <c r="I16" s="135"/>
      <c r="J16" s="54"/>
      <c r="K16" s="120"/>
      <c r="N16" s="56"/>
    </row>
    <row r="17" spans="1:11" ht="14.65" customHeight="1" x14ac:dyDescent="0.2">
      <c r="A17" s="121">
        <v>4</v>
      </c>
      <c r="B17" s="47" t="s">
        <v>34</v>
      </c>
      <c r="C17" s="48"/>
      <c r="D17" s="63" t="str">
        <f>IF(Start!O17="x","ausgewechselt", " ")</f>
        <v xml:space="preserve"> </v>
      </c>
      <c r="E17" s="124" t="s">
        <v>36</v>
      </c>
      <c r="F17" s="125"/>
      <c r="G17" s="126"/>
      <c r="H17" s="49"/>
      <c r="I17" s="127" t="s">
        <v>39</v>
      </c>
      <c r="J17" s="50"/>
      <c r="K17" s="51" t="s">
        <v>1</v>
      </c>
    </row>
    <row r="18" spans="1:11" ht="14.65" customHeight="1" x14ac:dyDescent="0.25">
      <c r="A18" s="122"/>
      <c r="B18" s="129" t="str">
        <f>Start!L17</f>
        <v/>
      </c>
      <c r="C18" s="130"/>
      <c r="D18" s="131"/>
      <c r="E18" s="83">
        <f>Start!N17</f>
        <v>0</v>
      </c>
      <c r="F18" s="132"/>
      <c r="G18" s="133"/>
      <c r="H18" s="1"/>
      <c r="I18" s="128"/>
      <c r="J18" s="4"/>
      <c r="K18" s="52" t="s">
        <v>40</v>
      </c>
    </row>
    <row r="19" spans="1:11" ht="14.65" customHeight="1" x14ac:dyDescent="0.2">
      <c r="A19" s="122"/>
      <c r="B19" s="109" t="s">
        <v>35</v>
      </c>
      <c r="C19" s="113" t="str">
        <f>Start!M17</f>
        <v/>
      </c>
      <c r="D19" s="111" t="str">
        <f>IF(Start!J25="x","Karton Nr. Carton-no","Elektronisch életronique")</f>
        <v>Elektronisch életronique</v>
      </c>
      <c r="E19" s="113">
        <f>G15+1</f>
        <v>12</v>
      </c>
      <c r="F19" s="113" t="s">
        <v>0</v>
      </c>
      <c r="G19" s="115">
        <f>IF(Start!J25="x",E19+7,E19)</f>
        <v>12</v>
      </c>
      <c r="H19" s="1"/>
      <c r="I19" s="134">
        <f>SUM(H17:H20)</f>
        <v>0</v>
      </c>
      <c r="J19" s="4"/>
      <c r="K19" s="119"/>
    </row>
    <row r="20" spans="1:11" ht="14.65" customHeight="1" thickBot="1" x14ac:dyDescent="0.25">
      <c r="A20" s="123"/>
      <c r="B20" s="110"/>
      <c r="C20" s="114"/>
      <c r="D20" s="112"/>
      <c r="E20" s="114"/>
      <c r="F20" s="114"/>
      <c r="G20" s="116"/>
      <c r="H20" s="53"/>
      <c r="I20" s="135"/>
      <c r="J20" s="54"/>
      <c r="K20" s="120"/>
    </row>
    <row r="21" spans="1:11" ht="15" customHeight="1" x14ac:dyDescent="0.2">
      <c r="A21" s="117" t="s">
        <v>43</v>
      </c>
      <c r="B21" s="117"/>
      <c r="C21" s="117"/>
      <c r="D21" s="117"/>
      <c r="E21" s="117"/>
      <c r="F21" s="117"/>
      <c r="G21" s="117"/>
      <c r="H21" s="102" t="s">
        <v>2</v>
      </c>
      <c r="I21" s="103">
        <f>SUM(I7+I11+I15+I19)</f>
        <v>0</v>
      </c>
      <c r="K21" s="106"/>
    </row>
    <row r="22" spans="1:11" ht="12.75" customHeight="1" x14ac:dyDescent="0.2">
      <c r="A22" s="118"/>
      <c r="B22" s="118"/>
      <c r="C22" s="118"/>
      <c r="D22" s="118"/>
      <c r="E22" s="118"/>
      <c r="F22" s="118"/>
      <c r="G22" s="118"/>
      <c r="H22" s="102"/>
      <c r="I22" s="104"/>
      <c r="K22" s="107"/>
    </row>
    <row r="23" spans="1:11" ht="13.5" customHeight="1" thickBot="1" x14ac:dyDescent="0.25">
      <c r="A23" s="59" t="s">
        <v>44</v>
      </c>
      <c r="B23" s="59"/>
      <c r="C23" s="59"/>
      <c r="D23" s="60"/>
      <c r="E23" s="152"/>
      <c r="F23" s="152"/>
      <c r="G23" s="152"/>
      <c r="H23" s="102"/>
      <c r="I23" s="105"/>
      <c r="K23" s="108"/>
    </row>
    <row r="24" spans="1:11" ht="19.899999999999999" customHeight="1" x14ac:dyDescent="0.2">
      <c r="A24" s="9"/>
    </row>
    <row r="25" spans="1:11" ht="56.25" customHeight="1" x14ac:dyDescent="0.2">
      <c r="A25" s="150" t="s">
        <v>42</v>
      </c>
      <c r="B25" s="151"/>
      <c r="C25" s="151"/>
      <c r="D25" s="151"/>
      <c r="E25" s="151"/>
      <c r="F25" s="151"/>
      <c r="G25" s="151"/>
      <c r="H25" s="151"/>
      <c r="I25" s="151"/>
      <c r="J25" s="151"/>
      <c r="K25" s="55" t="s">
        <v>41</v>
      </c>
    </row>
    <row r="26" spans="1:11" s="7" customFormat="1" ht="30" customHeight="1" x14ac:dyDescent="0.2">
      <c r="A26" s="43" t="s">
        <v>30</v>
      </c>
      <c r="B26" s="138">
        <f>B2</f>
        <v>0</v>
      </c>
      <c r="C26" s="138"/>
      <c r="D26" s="138"/>
      <c r="E26" s="138"/>
      <c r="F26" s="139"/>
      <c r="G26" s="140" t="s">
        <v>32</v>
      </c>
      <c r="H26" s="141"/>
      <c r="I26" s="2" t="str">
        <f>I2</f>
        <v/>
      </c>
      <c r="J26" s="42" t="s">
        <v>29</v>
      </c>
      <c r="K26" s="3">
        <f>K2</f>
        <v>3</v>
      </c>
    </row>
    <row r="27" spans="1:11" s="7" customFormat="1" ht="24" customHeight="1" x14ac:dyDescent="0.2">
      <c r="A27" s="140" t="s">
        <v>31</v>
      </c>
      <c r="B27" s="142"/>
      <c r="C27" s="143">
        <f>C3</f>
        <v>0</v>
      </c>
      <c r="D27" s="143"/>
      <c r="E27" s="143"/>
      <c r="F27" s="143"/>
      <c r="G27" s="5" t="s">
        <v>38</v>
      </c>
      <c r="H27" s="144">
        <f>H3</f>
        <v>0</v>
      </c>
      <c r="I27" s="144"/>
      <c r="J27" s="45" t="s">
        <v>37</v>
      </c>
      <c r="K27" s="13">
        <f>K3</f>
        <v>0</v>
      </c>
    </row>
    <row r="28" spans="1:11" s="7" customFormat="1" ht="24" customHeight="1" thickBot="1" x14ac:dyDescent="0.25">
      <c r="A28" s="145" t="s">
        <v>33</v>
      </c>
      <c r="B28" s="146"/>
      <c r="C28" s="147">
        <f>C4</f>
        <v>0</v>
      </c>
      <c r="D28" s="147"/>
      <c r="E28" s="148">
        <f>E4</f>
        <v>0</v>
      </c>
      <c r="F28" s="148"/>
      <c r="G28" s="149"/>
      <c r="H28" s="58" t="str">
        <f>H4</f>
        <v>E-Mail:</v>
      </c>
      <c r="I28" s="136">
        <f>I4</f>
        <v>0</v>
      </c>
      <c r="J28" s="136"/>
      <c r="K28" s="137"/>
    </row>
    <row r="29" spans="1:11" s="8" customFormat="1" ht="14.65" customHeight="1" x14ac:dyDescent="0.2">
      <c r="A29" s="121">
        <v>1</v>
      </c>
      <c r="B29" s="47" t="s">
        <v>34</v>
      </c>
      <c r="C29" s="48"/>
      <c r="D29" s="63" t="str">
        <f>D5</f>
        <v xml:space="preserve"> </v>
      </c>
      <c r="E29" s="124" t="s">
        <v>36</v>
      </c>
      <c r="F29" s="125"/>
      <c r="G29" s="126"/>
      <c r="H29" s="50">
        <f>H5</f>
        <v>0</v>
      </c>
      <c r="I29" s="127" t="s">
        <v>39</v>
      </c>
      <c r="J29" s="50"/>
      <c r="K29" s="51" t="s">
        <v>1</v>
      </c>
    </row>
    <row r="30" spans="1:11" s="8" customFormat="1" ht="14.65" customHeight="1" x14ac:dyDescent="0.25">
      <c r="A30" s="122"/>
      <c r="B30" s="129" t="str">
        <f>B6</f>
        <v/>
      </c>
      <c r="C30" s="130"/>
      <c r="D30" s="131"/>
      <c r="E30" s="83">
        <f>E6</f>
        <v>0</v>
      </c>
      <c r="F30" s="132"/>
      <c r="G30" s="133"/>
      <c r="H30" s="4">
        <f t="shared" ref="H30:H44" si="0">H6</f>
        <v>0</v>
      </c>
      <c r="I30" s="128"/>
      <c r="J30" s="4"/>
      <c r="K30" s="52" t="s">
        <v>40</v>
      </c>
    </row>
    <row r="31" spans="1:11" s="8" customFormat="1" ht="14.65" customHeight="1" x14ac:dyDescent="0.2">
      <c r="A31" s="122"/>
      <c r="B31" s="109" t="s">
        <v>35</v>
      </c>
      <c r="C31" s="113" t="str">
        <f>C7</f>
        <v/>
      </c>
      <c r="D31" s="111" t="str">
        <f>D7</f>
        <v>Elektronisch életronique</v>
      </c>
      <c r="E31" s="113">
        <f>E7</f>
        <v>9</v>
      </c>
      <c r="F31" s="113" t="s">
        <v>0</v>
      </c>
      <c r="G31" s="115">
        <f>G7</f>
        <v>9</v>
      </c>
      <c r="H31" s="4">
        <f t="shared" si="0"/>
        <v>0</v>
      </c>
      <c r="I31" s="134">
        <f>I7</f>
        <v>0</v>
      </c>
      <c r="J31" s="4"/>
      <c r="K31" s="119"/>
    </row>
    <row r="32" spans="1:11" s="8" customFormat="1" ht="14.65" customHeight="1" thickBot="1" x14ac:dyDescent="0.25">
      <c r="A32" s="123"/>
      <c r="B32" s="110"/>
      <c r="C32" s="114"/>
      <c r="D32" s="112"/>
      <c r="E32" s="114"/>
      <c r="F32" s="114"/>
      <c r="G32" s="116"/>
      <c r="H32" s="54">
        <f t="shared" si="0"/>
        <v>0</v>
      </c>
      <c r="I32" s="135"/>
      <c r="J32" s="54"/>
      <c r="K32" s="120"/>
    </row>
    <row r="33" spans="1:11" ht="14.65" customHeight="1" x14ac:dyDescent="0.2">
      <c r="A33" s="121">
        <v>2</v>
      </c>
      <c r="B33" s="47" t="s">
        <v>34</v>
      </c>
      <c r="C33" s="48"/>
      <c r="D33" s="63" t="str">
        <f>D9</f>
        <v xml:space="preserve"> </v>
      </c>
      <c r="E33" s="124" t="s">
        <v>36</v>
      </c>
      <c r="F33" s="125"/>
      <c r="G33" s="126"/>
      <c r="H33" s="50">
        <f t="shared" si="0"/>
        <v>0</v>
      </c>
      <c r="I33" s="127" t="s">
        <v>39</v>
      </c>
      <c r="J33" s="50"/>
      <c r="K33" s="51" t="s">
        <v>1</v>
      </c>
    </row>
    <row r="34" spans="1:11" ht="14.65" customHeight="1" x14ac:dyDescent="0.25">
      <c r="A34" s="122"/>
      <c r="B34" s="129" t="str">
        <f>B10</f>
        <v/>
      </c>
      <c r="C34" s="130"/>
      <c r="D34" s="131"/>
      <c r="E34" s="83">
        <f>E10</f>
        <v>0</v>
      </c>
      <c r="F34" s="132"/>
      <c r="G34" s="133"/>
      <c r="H34" s="4">
        <f t="shared" si="0"/>
        <v>0</v>
      </c>
      <c r="I34" s="128"/>
      <c r="J34" s="4"/>
      <c r="K34" s="52" t="s">
        <v>40</v>
      </c>
    </row>
    <row r="35" spans="1:11" ht="14.65" customHeight="1" x14ac:dyDescent="0.2">
      <c r="A35" s="122"/>
      <c r="B35" s="109" t="s">
        <v>35</v>
      </c>
      <c r="C35" s="113" t="str">
        <f>C11</f>
        <v/>
      </c>
      <c r="D35" s="111" t="str">
        <f>D11</f>
        <v>Elektronisch életronique</v>
      </c>
      <c r="E35" s="113">
        <f>E11</f>
        <v>10</v>
      </c>
      <c r="F35" s="113" t="s">
        <v>0</v>
      </c>
      <c r="G35" s="115">
        <f>G11</f>
        <v>10</v>
      </c>
      <c r="H35" s="4">
        <f t="shared" si="0"/>
        <v>0</v>
      </c>
      <c r="I35" s="134">
        <f>I11</f>
        <v>0</v>
      </c>
      <c r="J35" s="4"/>
      <c r="K35" s="119"/>
    </row>
    <row r="36" spans="1:11" ht="14.65" customHeight="1" thickBot="1" x14ac:dyDescent="0.25">
      <c r="A36" s="123"/>
      <c r="B36" s="110"/>
      <c r="C36" s="114"/>
      <c r="D36" s="112"/>
      <c r="E36" s="114"/>
      <c r="F36" s="114"/>
      <c r="G36" s="116"/>
      <c r="H36" s="54">
        <f t="shared" si="0"/>
        <v>0</v>
      </c>
      <c r="I36" s="135"/>
      <c r="J36" s="54"/>
      <c r="K36" s="120"/>
    </row>
    <row r="37" spans="1:11" ht="14.65" customHeight="1" x14ac:dyDescent="0.2">
      <c r="A37" s="121">
        <v>3</v>
      </c>
      <c r="B37" s="47" t="s">
        <v>34</v>
      </c>
      <c r="C37" s="48"/>
      <c r="D37" s="63" t="str">
        <f>D13</f>
        <v xml:space="preserve"> </v>
      </c>
      <c r="E37" s="124" t="s">
        <v>36</v>
      </c>
      <c r="F37" s="125"/>
      <c r="G37" s="126"/>
      <c r="H37" s="50">
        <f t="shared" si="0"/>
        <v>0</v>
      </c>
      <c r="I37" s="127" t="s">
        <v>39</v>
      </c>
      <c r="J37" s="50"/>
      <c r="K37" s="51" t="s">
        <v>1</v>
      </c>
    </row>
    <row r="38" spans="1:11" ht="14.65" customHeight="1" x14ac:dyDescent="0.25">
      <c r="A38" s="122"/>
      <c r="B38" s="129" t="str">
        <f>B14</f>
        <v/>
      </c>
      <c r="C38" s="130"/>
      <c r="D38" s="131"/>
      <c r="E38" s="83">
        <f>E14</f>
        <v>0</v>
      </c>
      <c r="F38" s="132"/>
      <c r="G38" s="133"/>
      <c r="H38" s="4">
        <f t="shared" si="0"/>
        <v>0</v>
      </c>
      <c r="I38" s="128"/>
      <c r="J38" s="4"/>
      <c r="K38" s="52" t="s">
        <v>40</v>
      </c>
    </row>
    <row r="39" spans="1:11" ht="14.65" customHeight="1" x14ac:dyDescent="0.2">
      <c r="A39" s="122"/>
      <c r="B39" s="109" t="s">
        <v>35</v>
      </c>
      <c r="C39" s="113" t="str">
        <f>C15</f>
        <v/>
      </c>
      <c r="D39" s="111" t="str">
        <f>D15</f>
        <v>Elektronisch életronique</v>
      </c>
      <c r="E39" s="113">
        <f>E15</f>
        <v>11</v>
      </c>
      <c r="F39" s="113" t="s">
        <v>0</v>
      </c>
      <c r="G39" s="115">
        <f>G15</f>
        <v>11</v>
      </c>
      <c r="H39" s="4">
        <f t="shared" si="0"/>
        <v>0</v>
      </c>
      <c r="I39" s="134">
        <f>I15</f>
        <v>0</v>
      </c>
      <c r="J39" s="4"/>
      <c r="K39" s="119"/>
    </row>
    <row r="40" spans="1:11" ht="14.65" customHeight="1" thickBot="1" x14ac:dyDescent="0.25">
      <c r="A40" s="123"/>
      <c r="B40" s="110"/>
      <c r="C40" s="114"/>
      <c r="D40" s="112"/>
      <c r="E40" s="114"/>
      <c r="F40" s="114"/>
      <c r="G40" s="116"/>
      <c r="H40" s="54">
        <f t="shared" si="0"/>
        <v>0</v>
      </c>
      <c r="I40" s="135"/>
      <c r="J40" s="54"/>
      <c r="K40" s="120"/>
    </row>
    <row r="41" spans="1:11" ht="14.65" customHeight="1" x14ac:dyDescent="0.2">
      <c r="A41" s="121">
        <v>4</v>
      </c>
      <c r="B41" s="47" t="s">
        <v>34</v>
      </c>
      <c r="C41" s="48"/>
      <c r="D41" s="63" t="str">
        <f>D17</f>
        <v xml:space="preserve"> </v>
      </c>
      <c r="E41" s="124" t="s">
        <v>36</v>
      </c>
      <c r="F41" s="125"/>
      <c r="G41" s="126"/>
      <c r="H41" s="50">
        <f t="shared" si="0"/>
        <v>0</v>
      </c>
      <c r="I41" s="127" t="s">
        <v>39</v>
      </c>
      <c r="J41" s="50"/>
      <c r="K41" s="51" t="s">
        <v>1</v>
      </c>
    </row>
    <row r="42" spans="1:11" ht="14.65" customHeight="1" x14ac:dyDescent="0.25">
      <c r="A42" s="122"/>
      <c r="B42" s="129" t="str">
        <f>B18</f>
        <v/>
      </c>
      <c r="C42" s="130"/>
      <c r="D42" s="131"/>
      <c r="E42" s="83">
        <f>E18</f>
        <v>0</v>
      </c>
      <c r="F42" s="132"/>
      <c r="G42" s="133"/>
      <c r="H42" s="4">
        <f t="shared" si="0"/>
        <v>0</v>
      </c>
      <c r="I42" s="128"/>
      <c r="J42" s="4"/>
      <c r="K42" s="52" t="s">
        <v>40</v>
      </c>
    </row>
    <row r="43" spans="1:11" ht="14.65" customHeight="1" x14ac:dyDescent="0.2">
      <c r="A43" s="122"/>
      <c r="B43" s="109" t="s">
        <v>35</v>
      </c>
      <c r="C43" s="113" t="str">
        <f>C19</f>
        <v/>
      </c>
      <c r="D43" s="111" t="str">
        <f>D19</f>
        <v>Elektronisch életronique</v>
      </c>
      <c r="E43" s="113">
        <f>E19</f>
        <v>12</v>
      </c>
      <c r="F43" s="113" t="s">
        <v>0</v>
      </c>
      <c r="G43" s="115">
        <f>G19</f>
        <v>12</v>
      </c>
      <c r="H43" s="4">
        <f t="shared" si="0"/>
        <v>0</v>
      </c>
      <c r="I43" s="134">
        <f>I19</f>
        <v>0</v>
      </c>
      <c r="J43" s="4"/>
      <c r="K43" s="119"/>
    </row>
    <row r="44" spans="1:11" ht="14.65" customHeight="1" thickBot="1" x14ac:dyDescent="0.25">
      <c r="A44" s="123"/>
      <c r="B44" s="110"/>
      <c r="C44" s="114"/>
      <c r="D44" s="112"/>
      <c r="E44" s="114"/>
      <c r="F44" s="114"/>
      <c r="G44" s="116"/>
      <c r="H44" s="54">
        <f t="shared" si="0"/>
        <v>0</v>
      </c>
      <c r="I44" s="135"/>
      <c r="J44" s="54"/>
      <c r="K44" s="120"/>
    </row>
    <row r="45" spans="1:11" s="61" customFormat="1" ht="15" customHeight="1" x14ac:dyDescent="0.2">
      <c r="A45" s="117" t="s">
        <v>43</v>
      </c>
      <c r="B45" s="117"/>
      <c r="C45" s="117"/>
      <c r="D45" s="117"/>
      <c r="E45" s="117"/>
      <c r="F45" s="117"/>
      <c r="G45" s="117"/>
      <c r="H45" s="102" t="s">
        <v>2</v>
      </c>
      <c r="I45" s="103">
        <f>I21</f>
        <v>0</v>
      </c>
      <c r="K45" s="106"/>
    </row>
    <row r="46" spans="1:11" ht="12.75" customHeight="1" x14ac:dyDescent="0.2">
      <c r="A46" s="118"/>
      <c r="B46" s="118"/>
      <c r="C46" s="118"/>
      <c r="D46" s="118"/>
      <c r="E46" s="118"/>
      <c r="F46" s="118"/>
      <c r="G46" s="118"/>
      <c r="H46" s="102"/>
      <c r="I46" s="104"/>
      <c r="K46" s="107"/>
    </row>
    <row r="47" spans="1:11" ht="13.5" customHeight="1" thickBot="1" x14ac:dyDescent="0.25">
      <c r="A47" s="59" t="s">
        <v>44</v>
      </c>
      <c r="B47" s="59"/>
      <c r="C47" s="59"/>
      <c r="D47" s="60"/>
      <c r="E47" s="64">
        <f>E23</f>
        <v>0</v>
      </c>
      <c r="F47" s="65"/>
      <c r="G47" s="65"/>
      <c r="H47" s="102"/>
      <c r="I47" s="105"/>
      <c r="K47" s="108"/>
    </row>
    <row r="48" spans="1:11" ht="56.25" customHeight="1" x14ac:dyDescent="0.2">
      <c r="A48" s="150" t="s">
        <v>42</v>
      </c>
      <c r="B48" s="151"/>
      <c r="C48" s="151"/>
      <c r="D48" s="151"/>
      <c r="E48" s="151"/>
      <c r="F48" s="151"/>
      <c r="G48" s="151"/>
      <c r="H48" s="151"/>
      <c r="I48" s="151"/>
      <c r="J48" s="151"/>
      <c r="K48" s="55" t="s">
        <v>41</v>
      </c>
    </row>
    <row r="49" spans="1:11" s="7" customFormat="1" ht="30" customHeight="1" x14ac:dyDescent="0.2">
      <c r="A49" s="43" t="s">
        <v>30</v>
      </c>
      <c r="B49" s="138">
        <f>B26</f>
        <v>0</v>
      </c>
      <c r="C49" s="138"/>
      <c r="D49" s="138"/>
      <c r="E49" s="138"/>
      <c r="F49" s="139"/>
      <c r="G49" s="140" t="s">
        <v>32</v>
      </c>
      <c r="H49" s="141"/>
      <c r="I49" s="2" t="str">
        <f>I26</f>
        <v/>
      </c>
      <c r="J49" s="42" t="s">
        <v>29</v>
      </c>
      <c r="K49" s="3">
        <f>K26</f>
        <v>3</v>
      </c>
    </row>
    <row r="50" spans="1:11" s="7" customFormat="1" ht="24" customHeight="1" x14ac:dyDescent="0.2">
      <c r="A50" s="140" t="s">
        <v>31</v>
      </c>
      <c r="B50" s="142"/>
      <c r="C50" s="143">
        <f>C27</f>
        <v>0</v>
      </c>
      <c r="D50" s="143"/>
      <c r="E50" s="143"/>
      <c r="F50" s="143"/>
      <c r="G50" s="5" t="s">
        <v>38</v>
      </c>
      <c r="H50" s="144">
        <f>H27</f>
        <v>0</v>
      </c>
      <c r="I50" s="144"/>
      <c r="J50" s="45" t="s">
        <v>37</v>
      </c>
      <c r="K50" s="13">
        <f>K27</f>
        <v>0</v>
      </c>
    </row>
    <row r="51" spans="1:11" s="7" customFormat="1" ht="24" customHeight="1" thickBot="1" x14ac:dyDescent="0.25">
      <c r="A51" s="145" t="s">
        <v>33</v>
      </c>
      <c r="B51" s="146"/>
      <c r="C51" s="147">
        <f>C28</f>
        <v>0</v>
      </c>
      <c r="D51" s="147"/>
      <c r="E51" s="148">
        <f>E28</f>
        <v>0</v>
      </c>
      <c r="F51" s="148"/>
      <c r="G51" s="149"/>
      <c r="H51" s="58" t="str">
        <f>H28</f>
        <v>E-Mail:</v>
      </c>
      <c r="I51" s="136">
        <f>I28</f>
        <v>0</v>
      </c>
      <c r="J51" s="136"/>
      <c r="K51" s="137"/>
    </row>
    <row r="52" spans="1:11" s="8" customFormat="1" ht="14.65" customHeight="1" x14ac:dyDescent="0.2">
      <c r="A52" s="121">
        <v>1</v>
      </c>
      <c r="B52" s="47" t="s">
        <v>34</v>
      </c>
      <c r="C52" s="48"/>
      <c r="D52" s="63" t="str">
        <f>D29</f>
        <v xml:space="preserve"> </v>
      </c>
      <c r="E52" s="124" t="s">
        <v>36</v>
      </c>
      <c r="F52" s="125"/>
      <c r="G52" s="126"/>
      <c r="H52" s="50">
        <f>H29</f>
        <v>0</v>
      </c>
      <c r="I52" s="127" t="s">
        <v>39</v>
      </c>
      <c r="J52" s="50"/>
      <c r="K52" s="51" t="s">
        <v>1</v>
      </c>
    </row>
    <row r="53" spans="1:11" s="8" customFormat="1" ht="14.65" customHeight="1" x14ac:dyDescent="0.25">
      <c r="A53" s="122"/>
      <c r="B53" s="129" t="str">
        <f>B30</f>
        <v/>
      </c>
      <c r="C53" s="130"/>
      <c r="D53" s="131"/>
      <c r="E53" s="83">
        <f>E30</f>
        <v>0</v>
      </c>
      <c r="F53" s="132"/>
      <c r="G53" s="133"/>
      <c r="H53" s="4">
        <f t="shared" ref="H53:H67" si="1">H30</f>
        <v>0</v>
      </c>
      <c r="I53" s="128"/>
      <c r="J53" s="4"/>
      <c r="K53" s="52" t="s">
        <v>40</v>
      </c>
    </row>
    <row r="54" spans="1:11" s="8" customFormat="1" ht="14.65" customHeight="1" x14ac:dyDescent="0.2">
      <c r="A54" s="122"/>
      <c r="B54" s="109" t="s">
        <v>35</v>
      </c>
      <c r="C54" s="113" t="str">
        <f>C31</f>
        <v/>
      </c>
      <c r="D54" s="111" t="str">
        <f>D31</f>
        <v>Elektronisch életronique</v>
      </c>
      <c r="E54" s="113">
        <f>E31</f>
        <v>9</v>
      </c>
      <c r="F54" s="113" t="s">
        <v>0</v>
      </c>
      <c r="G54" s="115">
        <f>G31</f>
        <v>9</v>
      </c>
      <c r="H54" s="4">
        <f t="shared" si="1"/>
        <v>0</v>
      </c>
      <c r="I54" s="134">
        <f>I31</f>
        <v>0</v>
      </c>
      <c r="J54" s="4"/>
      <c r="K54" s="119"/>
    </row>
    <row r="55" spans="1:11" s="8" customFormat="1" ht="14.65" customHeight="1" thickBot="1" x14ac:dyDescent="0.25">
      <c r="A55" s="123"/>
      <c r="B55" s="110"/>
      <c r="C55" s="114"/>
      <c r="D55" s="112"/>
      <c r="E55" s="114"/>
      <c r="F55" s="114"/>
      <c r="G55" s="116"/>
      <c r="H55" s="54">
        <f t="shared" si="1"/>
        <v>0</v>
      </c>
      <c r="I55" s="135"/>
      <c r="J55" s="54"/>
      <c r="K55" s="120"/>
    </row>
    <row r="56" spans="1:11" ht="14.65" customHeight="1" x14ac:dyDescent="0.2">
      <c r="A56" s="121">
        <v>2</v>
      </c>
      <c r="B56" s="47" t="s">
        <v>34</v>
      </c>
      <c r="C56" s="48"/>
      <c r="D56" s="63" t="str">
        <f>D33</f>
        <v xml:space="preserve"> </v>
      </c>
      <c r="E56" s="124" t="s">
        <v>36</v>
      </c>
      <c r="F56" s="125"/>
      <c r="G56" s="126"/>
      <c r="H56" s="50">
        <f t="shared" si="1"/>
        <v>0</v>
      </c>
      <c r="I56" s="127" t="s">
        <v>39</v>
      </c>
      <c r="J56" s="50"/>
      <c r="K56" s="51" t="s">
        <v>1</v>
      </c>
    </row>
    <row r="57" spans="1:11" ht="14.65" customHeight="1" x14ac:dyDescent="0.25">
      <c r="A57" s="122"/>
      <c r="B57" s="129" t="str">
        <f>B34</f>
        <v/>
      </c>
      <c r="C57" s="130"/>
      <c r="D57" s="131"/>
      <c r="E57" s="83">
        <f>E34</f>
        <v>0</v>
      </c>
      <c r="F57" s="132"/>
      <c r="G57" s="133"/>
      <c r="H57" s="4">
        <f t="shared" si="1"/>
        <v>0</v>
      </c>
      <c r="I57" s="128"/>
      <c r="J57" s="4"/>
      <c r="K57" s="52" t="s">
        <v>40</v>
      </c>
    </row>
    <row r="58" spans="1:11" ht="14.65" customHeight="1" x14ac:dyDescent="0.2">
      <c r="A58" s="122"/>
      <c r="B58" s="109" t="s">
        <v>35</v>
      </c>
      <c r="C58" s="113" t="str">
        <f>C35</f>
        <v/>
      </c>
      <c r="D58" s="111" t="str">
        <f>D35</f>
        <v>Elektronisch életronique</v>
      </c>
      <c r="E58" s="113">
        <f>E35</f>
        <v>10</v>
      </c>
      <c r="F58" s="113" t="s">
        <v>0</v>
      </c>
      <c r="G58" s="115">
        <f>G35</f>
        <v>10</v>
      </c>
      <c r="H58" s="4">
        <f t="shared" si="1"/>
        <v>0</v>
      </c>
      <c r="I58" s="134">
        <f>I35</f>
        <v>0</v>
      </c>
      <c r="J58" s="4"/>
      <c r="K58" s="119"/>
    </row>
    <row r="59" spans="1:11" ht="14.65" customHeight="1" thickBot="1" x14ac:dyDescent="0.25">
      <c r="A59" s="123"/>
      <c r="B59" s="110"/>
      <c r="C59" s="114"/>
      <c r="D59" s="112"/>
      <c r="E59" s="114"/>
      <c r="F59" s="114"/>
      <c r="G59" s="116"/>
      <c r="H59" s="54">
        <f t="shared" si="1"/>
        <v>0</v>
      </c>
      <c r="I59" s="135"/>
      <c r="J59" s="54"/>
      <c r="K59" s="120"/>
    </row>
    <row r="60" spans="1:11" ht="14.65" customHeight="1" x14ac:dyDescent="0.2">
      <c r="A60" s="121">
        <v>3</v>
      </c>
      <c r="B60" s="47" t="s">
        <v>34</v>
      </c>
      <c r="C60" s="48"/>
      <c r="D60" s="63" t="str">
        <f>D37</f>
        <v xml:space="preserve"> </v>
      </c>
      <c r="E60" s="124" t="s">
        <v>36</v>
      </c>
      <c r="F60" s="125"/>
      <c r="G60" s="126"/>
      <c r="H60" s="50">
        <f t="shared" si="1"/>
        <v>0</v>
      </c>
      <c r="I60" s="127" t="s">
        <v>39</v>
      </c>
      <c r="J60" s="50"/>
      <c r="K60" s="51" t="s">
        <v>1</v>
      </c>
    </row>
    <row r="61" spans="1:11" ht="14.65" customHeight="1" x14ac:dyDescent="0.25">
      <c r="A61" s="122"/>
      <c r="B61" s="129" t="str">
        <f>B38</f>
        <v/>
      </c>
      <c r="C61" s="130"/>
      <c r="D61" s="131"/>
      <c r="E61" s="83">
        <f>E38</f>
        <v>0</v>
      </c>
      <c r="F61" s="132"/>
      <c r="G61" s="133"/>
      <c r="H61" s="4">
        <f t="shared" si="1"/>
        <v>0</v>
      </c>
      <c r="I61" s="128"/>
      <c r="J61" s="4"/>
      <c r="K61" s="52" t="s">
        <v>40</v>
      </c>
    </row>
    <row r="62" spans="1:11" ht="14.65" customHeight="1" x14ac:dyDescent="0.2">
      <c r="A62" s="122"/>
      <c r="B62" s="109" t="s">
        <v>35</v>
      </c>
      <c r="C62" s="113" t="str">
        <f>C39</f>
        <v/>
      </c>
      <c r="D62" s="111" t="str">
        <f>D39</f>
        <v>Elektronisch életronique</v>
      </c>
      <c r="E62" s="113">
        <f>E39</f>
        <v>11</v>
      </c>
      <c r="F62" s="113" t="s">
        <v>0</v>
      </c>
      <c r="G62" s="115">
        <f>G39</f>
        <v>11</v>
      </c>
      <c r="H62" s="4">
        <f t="shared" si="1"/>
        <v>0</v>
      </c>
      <c r="I62" s="134">
        <f>I39</f>
        <v>0</v>
      </c>
      <c r="J62" s="4"/>
      <c r="K62" s="119"/>
    </row>
    <row r="63" spans="1:11" ht="14.65" customHeight="1" thickBot="1" x14ac:dyDescent="0.25">
      <c r="A63" s="123"/>
      <c r="B63" s="110"/>
      <c r="C63" s="114"/>
      <c r="D63" s="112"/>
      <c r="E63" s="114"/>
      <c r="F63" s="114"/>
      <c r="G63" s="116"/>
      <c r="H63" s="54">
        <f t="shared" si="1"/>
        <v>0</v>
      </c>
      <c r="I63" s="135"/>
      <c r="J63" s="54"/>
      <c r="K63" s="120"/>
    </row>
    <row r="64" spans="1:11" ht="14.65" customHeight="1" x14ac:dyDescent="0.2">
      <c r="A64" s="121">
        <v>4</v>
      </c>
      <c r="B64" s="47" t="s">
        <v>34</v>
      </c>
      <c r="C64" s="48"/>
      <c r="D64" s="63" t="str">
        <f>D41</f>
        <v xml:space="preserve"> </v>
      </c>
      <c r="E64" s="124" t="s">
        <v>36</v>
      </c>
      <c r="F64" s="125"/>
      <c r="G64" s="126"/>
      <c r="H64" s="50">
        <f t="shared" si="1"/>
        <v>0</v>
      </c>
      <c r="I64" s="127" t="s">
        <v>39</v>
      </c>
      <c r="J64" s="50"/>
      <c r="K64" s="51" t="s">
        <v>1</v>
      </c>
    </row>
    <row r="65" spans="1:11" ht="14.65" customHeight="1" x14ac:dyDescent="0.25">
      <c r="A65" s="122"/>
      <c r="B65" s="129" t="str">
        <f>B42</f>
        <v/>
      </c>
      <c r="C65" s="130"/>
      <c r="D65" s="131"/>
      <c r="E65" s="83">
        <f>E42</f>
        <v>0</v>
      </c>
      <c r="F65" s="132"/>
      <c r="G65" s="133"/>
      <c r="H65" s="4">
        <f t="shared" si="1"/>
        <v>0</v>
      </c>
      <c r="I65" s="128"/>
      <c r="J65" s="4"/>
      <c r="K65" s="52" t="s">
        <v>40</v>
      </c>
    </row>
    <row r="66" spans="1:11" ht="14.65" customHeight="1" x14ac:dyDescent="0.2">
      <c r="A66" s="122"/>
      <c r="B66" s="109" t="s">
        <v>35</v>
      </c>
      <c r="C66" s="113" t="str">
        <f>C43</f>
        <v/>
      </c>
      <c r="D66" s="111" t="str">
        <f>D43</f>
        <v>Elektronisch életronique</v>
      </c>
      <c r="E66" s="113">
        <f>E43</f>
        <v>12</v>
      </c>
      <c r="F66" s="113" t="s">
        <v>0</v>
      </c>
      <c r="G66" s="115">
        <f>G43</f>
        <v>12</v>
      </c>
      <c r="H66" s="4">
        <f t="shared" si="1"/>
        <v>0</v>
      </c>
      <c r="I66" s="134">
        <f>I43</f>
        <v>0</v>
      </c>
      <c r="J66" s="4"/>
      <c r="K66" s="119"/>
    </row>
    <row r="67" spans="1:11" ht="14.65" customHeight="1" thickBot="1" x14ac:dyDescent="0.25">
      <c r="A67" s="123"/>
      <c r="B67" s="110"/>
      <c r="C67" s="114"/>
      <c r="D67" s="112"/>
      <c r="E67" s="114"/>
      <c r="F67" s="114"/>
      <c r="G67" s="116"/>
      <c r="H67" s="54">
        <f t="shared" si="1"/>
        <v>0</v>
      </c>
      <c r="I67" s="135"/>
      <c r="J67" s="54"/>
      <c r="K67" s="120"/>
    </row>
    <row r="68" spans="1:11" s="61" customFormat="1" ht="15" customHeight="1" x14ac:dyDescent="0.2">
      <c r="A68" s="117" t="s">
        <v>43</v>
      </c>
      <c r="B68" s="117"/>
      <c r="C68" s="117"/>
      <c r="D68" s="117"/>
      <c r="E68" s="117"/>
      <c r="F68" s="117"/>
      <c r="G68" s="117"/>
      <c r="H68" s="102" t="s">
        <v>2</v>
      </c>
      <c r="I68" s="103">
        <f>I45</f>
        <v>0</v>
      </c>
      <c r="K68" s="106"/>
    </row>
    <row r="69" spans="1:11" ht="12.75" customHeight="1" x14ac:dyDescent="0.2">
      <c r="A69" s="118"/>
      <c r="B69" s="118"/>
      <c r="C69" s="118"/>
      <c r="D69" s="118"/>
      <c r="E69" s="118"/>
      <c r="F69" s="118"/>
      <c r="G69" s="118"/>
      <c r="H69" s="102"/>
      <c r="I69" s="104"/>
      <c r="K69" s="107"/>
    </row>
    <row r="70" spans="1:11" ht="13.5" customHeight="1" thickBot="1" x14ac:dyDescent="0.25">
      <c r="A70" s="59" t="s">
        <v>44</v>
      </c>
      <c r="B70" s="59"/>
      <c r="C70" s="59"/>
      <c r="D70" s="60"/>
      <c r="E70" s="64">
        <f>E47</f>
        <v>0</v>
      </c>
      <c r="F70" s="65"/>
      <c r="G70" s="65"/>
      <c r="H70" s="102"/>
      <c r="I70" s="105"/>
      <c r="K70" s="108"/>
    </row>
  </sheetData>
  <sheetProtection algorithmName="SHA-512" hashValue="0D2/htVqmC9+Z1UmnTlq05q7f91iEg8JrXWE2PpTKMHsqKnxGgKnfZD9yPPy5VSS+RzfY8pEYEJ5waG/aCaa4Q==" saltValue="GViRX7tk7GzOZ5WnreLXCA==" spinCount="100000" sheet="1" selectLockedCells="1"/>
  <mergeCells count="198">
    <mergeCell ref="K62:K63"/>
    <mergeCell ref="A64:A67"/>
    <mergeCell ref="E64:G64"/>
    <mergeCell ref="I64:I65"/>
    <mergeCell ref="B65:D65"/>
    <mergeCell ref="E65:G65"/>
    <mergeCell ref="B66:B67"/>
    <mergeCell ref="C66:C67"/>
    <mergeCell ref="I68:I70"/>
    <mergeCell ref="K68:K70"/>
    <mergeCell ref="F66:F67"/>
    <mergeCell ref="G66:G67"/>
    <mergeCell ref="A68:G69"/>
    <mergeCell ref="H68:H70"/>
    <mergeCell ref="K66:K67"/>
    <mergeCell ref="I66:I67"/>
    <mergeCell ref="D66:D67"/>
    <mergeCell ref="E66:E67"/>
    <mergeCell ref="A60:A63"/>
    <mergeCell ref="E60:G60"/>
    <mergeCell ref="A56:A59"/>
    <mergeCell ref="B57:D57"/>
    <mergeCell ref="B58:B59"/>
    <mergeCell ref="C58:C59"/>
    <mergeCell ref="D58:D59"/>
    <mergeCell ref="I60:I61"/>
    <mergeCell ref="B61:D61"/>
    <mergeCell ref="E61:G61"/>
    <mergeCell ref="B62:B63"/>
    <mergeCell ref="C62:C63"/>
    <mergeCell ref="D62:D63"/>
    <mergeCell ref="E62:E63"/>
    <mergeCell ref="F62:F63"/>
    <mergeCell ref="G62:G63"/>
    <mergeCell ref="I62:I63"/>
    <mergeCell ref="K58:K59"/>
    <mergeCell ref="G54:G55"/>
    <mergeCell ref="I54:I55"/>
    <mergeCell ref="K54:K55"/>
    <mergeCell ref="E56:G56"/>
    <mergeCell ref="I56:I57"/>
    <mergeCell ref="E57:G57"/>
    <mergeCell ref="I58:I59"/>
    <mergeCell ref="E58:E59"/>
    <mergeCell ref="F58:F59"/>
    <mergeCell ref="G58:G59"/>
    <mergeCell ref="A52:A55"/>
    <mergeCell ref="E52:G52"/>
    <mergeCell ref="I52:I53"/>
    <mergeCell ref="B53:D53"/>
    <mergeCell ref="E53:G53"/>
    <mergeCell ref="B54:B55"/>
    <mergeCell ref="C54:C55"/>
    <mergeCell ref="D54:D55"/>
    <mergeCell ref="E54:E55"/>
    <mergeCell ref="F54:F55"/>
    <mergeCell ref="B49:F49"/>
    <mergeCell ref="G49:H49"/>
    <mergeCell ref="A50:B50"/>
    <mergeCell ref="C50:F50"/>
    <mergeCell ref="H50:I50"/>
    <mergeCell ref="A51:B51"/>
    <mergeCell ref="C51:D51"/>
    <mergeCell ref="E51:G51"/>
    <mergeCell ref="I51:K51"/>
    <mergeCell ref="A41:A44"/>
    <mergeCell ref="B42:D42"/>
    <mergeCell ref="B43:B44"/>
    <mergeCell ref="C43:C44"/>
    <mergeCell ref="A45:G46"/>
    <mergeCell ref="H45:H47"/>
    <mergeCell ref="I45:I47"/>
    <mergeCell ref="K45:K47"/>
    <mergeCell ref="A48:J48"/>
    <mergeCell ref="K43:K44"/>
    <mergeCell ref="E41:G41"/>
    <mergeCell ref="I41:I42"/>
    <mergeCell ref="E42:G42"/>
    <mergeCell ref="I39:I40"/>
    <mergeCell ref="K39:K40"/>
    <mergeCell ref="F39:F40"/>
    <mergeCell ref="D43:D44"/>
    <mergeCell ref="E43:E44"/>
    <mergeCell ref="F43:F44"/>
    <mergeCell ref="G43:G44"/>
    <mergeCell ref="I43:I44"/>
    <mergeCell ref="I37:I38"/>
    <mergeCell ref="B38:D38"/>
    <mergeCell ref="E38:G38"/>
    <mergeCell ref="D35:D36"/>
    <mergeCell ref="E35:E36"/>
    <mergeCell ref="A37:A40"/>
    <mergeCell ref="E37:G37"/>
    <mergeCell ref="B39:B40"/>
    <mergeCell ref="C39:C40"/>
    <mergeCell ref="D39:D40"/>
    <mergeCell ref="E39:E40"/>
    <mergeCell ref="G39:G40"/>
    <mergeCell ref="K31:K32"/>
    <mergeCell ref="A33:A36"/>
    <mergeCell ref="E33:G33"/>
    <mergeCell ref="I33:I34"/>
    <mergeCell ref="B34:D34"/>
    <mergeCell ref="E34:G34"/>
    <mergeCell ref="B35:B36"/>
    <mergeCell ref="C35:C36"/>
    <mergeCell ref="F35:F36"/>
    <mergeCell ref="G35:G36"/>
    <mergeCell ref="A29:A32"/>
    <mergeCell ref="E29:G29"/>
    <mergeCell ref="I29:I30"/>
    <mergeCell ref="B30:D30"/>
    <mergeCell ref="E30:G30"/>
    <mergeCell ref="B31:B32"/>
    <mergeCell ref="C31:C32"/>
    <mergeCell ref="D31:D32"/>
    <mergeCell ref="E31:E32"/>
    <mergeCell ref="F31:F32"/>
    <mergeCell ref="G31:G32"/>
    <mergeCell ref="I31:I32"/>
    <mergeCell ref="K35:K36"/>
    <mergeCell ref="I35:I36"/>
    <mergeCell ref="A25:J25"/>
    <mergeCell ref="B26:F26"/>
    <mergeCell ref="G26:H26"/>
    <mergeCell ref="A27:B27"/>
    <mergeCell ref="C27:F27"/>
    <mergeCell ref="H27:I27"/>
    <mergeCell ref="A28:B28"/>
    <mergeCell ref="C28:D28"/>
    <mergeCell ref="E28:G28"/>
    <mergeCell ref="I28:K28"/>
    <mergeCell ref="A17:A20"/>
    <mergeCell ref="B18:D18"/>
    <mergeCell ref="B19:B20"/>
    <mergeCell ref="C19:C20"/>
    <mergeCell ref="A21:G22"/>
    <mergeCell ref="H21:H23"/>
    <mergeCell ref="I21:I23"/>
    <mergeCell ref="K21:K23"/>
    <mergeCell ref="E23:G23"/>
    <mergeCell ref="K19:K20"/>
    <mergeCell ref="K15:K16"/>
    <mergeCell ref="E17:G17"/>
    <mergeCell ref="I17:I18"/>
    <mergeCell ref="E18:G18"/>
    <mergeCell ref="D19:D20"/>
    <mergeCell ref="E19:E20"/>
    <mergeCell ref="F19:F20"/>
    <mergeCell ref="G19:G20"/>
    <mergeCell ref="I19:I20"/>
    <mergeCell ref="A13:A16"/>
    <mergeCell ref="E13:G13"/>
    <mergeCell ref="A9:A12"/>
    <mergeCell ref="B10:D10"/>
    <mergeCell ref="B11:B12"/>
    <mergeCell ref="C11:C12"/>
    <mergeCell ref="D11:D12"/>
    <mergeCell ref="I13:I14"/>
    <mergeCell ref="B14:D14"/>
    <mergeCell ref="E14:G14"/>
    <mergeCell ref="B15:B16"/>
    <mergeCell ref="C15:C16"/>
    <mergeCell ref="D15:D16"/>
    <mergeCell ref="E15:E16"/>
    <mergeCell ref="F15:F16"/>
    <mergeCell ref="G15:G16"/>
    <mergeCell ref="I15:I16"/>
    <mergeCell ref="K11:K12"/>
    <mergeCell ref="G7:G8"/>
    <mergeCell ref="I7:I8"/>
    <mergeCell ref="K7:K8"/>
    <mergeCell ref="E9:G9"/>
    <mergeCell ref="I9:I10"/>
    <mergeCell ref="E10:G10"/>
    <mergeCell ref="I11:I12"/>
    <mergeCell ref="E11:E12"/>
    <mergeCell ref="F11:F12"/>
    <mergeCell ref="G11:G12"/>
    <mergeCell ref="A5:A8"/>
    <mergeCell ref="E5:G5"/>
    <mergeCell ref="I5:I6"/>
    <mergeCell ref="B6:D6"/>
    <mergeCell ref="E6:G6"/>
    <mergeCell ref="B7:B8"/>
    <mergeCell ref="C7:C8"/>
    <mergeCell ref="D7:D8"/>
    <mergeCell ref="E7:E8"/>
    <mergeCell ref="F7:F8"/>
    <mergeCell ref="B2:F2"/>
    <mergeCell ref="G2:H2"/>
    <mergeCell ref="A3:B3"/>
    <mergeCell ref="C3:F3"/>
    <mergeCell ref="H3:I3"/>
    <mergeCell ref="A4:B4"/>
    <mergeCell ref="C4:D4"/>
    <mergeCell ref="E4:G4"/>
    <mergeCell ref="I4:K4"/>
  </mergeCells>
  <phoneticPr fontId="0" type="noConversion"/>
  <conditionalFormatting sqref="B6:G6">
    <cfRule type="cellIs" dxfId="15" priority="4" operator="equal">
      <formula>0</formula>
    </cfRule>
  </conditionalFormatting>
  <conditionalFormatting sqref="B10:G10">
    <cfRule type="cellIs" dxfId="14" priority="3" operator="equal">
      <formula>0</formula>
    </cfRule>
  </conditionalFormatting>
  <conditionalFormatting sqref="B14:G14">
    <cfRule type="cellIs" dxfId="13" priority="2" operator="equal">
      <formula>0</formula>
    </cfRule>
  </conditionalFormatting>
  <conditionalFormatting sqref="B18:G18">
    <cfRule type="cellIs" dxfId="12" priority="1" operator="equal">
      <formula>0</formula>
    </cfRule>
  </conditionalFormatting>
  <conditionalFormatting sqref="D5 D9 D13 D17 D29 D33 D37 D41 D52 D56 D60 D64">
    <cfRule type="cellIs" dxfId="11" priority="7" stopIfTrue="1" operator="equal">
      <formula>0</formula>
    </cfRule>
  </conditionalFormatting>
  <conditionalFormatting sqref="E31:E32 G31:G32 E35:E36 G35:G36 E39:E40 G39:G40 E43:E44 G43:G44 E54:E55 G54:G55 E58:E59 G58:G59 E62:E63 G62:G63 E66:E67 G66:G67">
    <cfRule type="cellIs" dxfId="10" priority="61" stopIfTrue="1" operator="between">
      <formula>4</formula>
      <formula>95</formula>
    </cfRule>
  </conditionalFormatting>
  <conditionalFormatting sqref="E47">
    <cfRule type="cellIs" dxfId="9" priority="24" stopIfTrue="1" operator="equal">
      <formula>0</formula>
    </cfRule>
  </conditionalFormatting>
  <conditionalFormatting sqref="E70">
    <cfRule type="cellIs" dxfId="8" priority="22" stopIfTrue="1" operator="equal">
      <formula>0</formula>
    </cfRule>
  </conditionalFormatting>
  <conditionalFormatting sqref="H5:H20">
    <cfRule type="cellIs" dxfId="7" priority="45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6" priority="31" operator="equal">
      <formula>0</formula>
    </cfRule>
  </conditionalFormatting>
  <conditionalFormatting sqref="H3:I3 K3 I4:K4">
    <cfRule type="cellIs" dxfId="5" priority="44" stopIfTrue="1" operator="equal">
      <formula>0</formula>
    </cfRule>
  </conditionalFormatting>
  <conditionalFormatting sqref="I7 I11 I15 I19 H29:H44 I31 I35 I39 I43 I45:I47 B2:F2 I2 C3:F3 J3 C4:G4 C7:C8 C11:C12 C15:C16 C19:C20 B26:F26 I26 K26 C27:F27 H27 C28:G28 I28 B30:G30 C31:C32 B34:G34 C35:C36 B38:G38 C39:C40 B42:G42 C43:C44">
    <cfRule type="cellIs" dxfId="4" priority="46" operator="equal">
      <formula>0</formula>
    </cfRule>
  </conditionalFormatting>
  <conditionalFormatting sqref="I7:I8 I11:I12 I15:I16 I19:I23 H29:H44 I31:I32 I35:I36 I39:I40 I43:I47 H52:H67 I54:I55 I58:I59 I62:I63 I66:I70">
    <cfRule type="cellIs" dxfId="3" priority="25" stopIfTrue="1" operator="equal">
      <formula>0</formula>
    </cfRule>
  </conditionalFormatting>
  <conditionalFormatting sqref="J27">
    <cfRule type="cellIs" dxfId="2" priority="32" operator="equal">
      <formula>0</formula>
    </cfRule>
  </conditionalFormatting>
  <conditionalFormatting sqref="J50">
    <cfRule type="cellIs" dxfId="1" priority="26" operator="equal">
      <formula>0</formula>
    </cfRule>
  </conditionalFormatting>
  <conditionalFormatting sqref="K27 K50">
    <cfRule type="cellIs" dxfId="0" priority="23" stopIfTrue="1" operator="equal">
      <formula>0</formula>
    </cfRule>
  </conditionalFormatting>
  <pageMargins left="0.70866141732283472" right="7.874015748031496E-2" top="3.937007874015748E-2" bottom="7.874015748031496E-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F845-376E-47E1-819D-1C5036A15797}">
  <dimension ref="B3:E272"/>
  <sheetViews>
    <sheetView showGridLines="0" workbookViewId="0">
      <selection activeCell="B2" sqref="B2"/>
    </sheetView>
  </sheetViews>
  <sheetFormatPr baseColWidth="10" defaultColWidth="11.5703125" defaultRowHeight="15" x14ac:dyDescent="0.25"/>
  <cols>
    <col min="1" max="1" width="11.5703125" style="68"/>
    <col min="2" max="2" width="48.5703125" style="68" bestFit="1" customWidth="1"/>
    <col min="3" max="3" width="20.42578125" style="68" customWidth="1"/>
    <col min="4" max="16384" width="11.5703125" style="68"/>
  </cols>
  <sheetData>
    <row r="3" spans="2:5" x14ac:dyDescent="0.25">
      <c r="C3" s="68" t="s">
        <v>51</v>
      </c>
      <c r="D3" s="68" t="s">
        <v>52</v>
      </c>
    </row>
    <row r="4" spans="2:5" x14ac:dyDescent="0.25">
      <c r="B4" s="68" t="s">
        <v>54</v>
      </c>
      <c r="C4" s="68" t="s">
        <v>53</v>
      </c>
      <c r="D4" s="68" t="s">
        <v>55</v>
      </c>
      <c r="E4" s="68" t="s">
        <v>56</v>
      </c>
    </row>
    <row r="5" spans="2:5" x14ac:dyDescent="0.25">
      <c r="B5" s="69"/>
      <c r="C5" s="69"/>
      <c r="D5" s="69"/>
      <c r="E5" s="69"/>
    </row>
    <row r="6" spans="2:5" x14ac:dyDescent="0.25">
      <c r="B6" s="70" t="s">
        <v>71</v>
      </c>
      <c r="C6" s="70" t="s">
        <v>70</v>
      </c>
      <c r="D6" s="70">
        <v>32</v>
      </c>
      <c r="E6" s="70">
        <v>32</v>
      </c>
    </row>
    <row r="7" spans="2:5" x14ac:dyDescent="0.25">
      <c r="B7" s="69" t="s">
        <v>235</v>
      </c>
      <c r="C7" s="69" t="s">
        <v>234</v>
      </c>
      <c r="D7" s="69">
        <v>8</v>
      </c>
      <c r="E7" s="69">
        <v>8</v>
      </c>
    </row>
    <row r="8" spans="2:5" x14ac:dyDescent="0.25">
      <c r="B8" s="69" t="s">
        <v>155</v>
      </c>
      <c r="C8" s="69" t="s">
        <v>154</v>
      </c>
      <c r="D8" s="69">
        <v>6</v>
      </c>
      <c r="E8" s="69">
        <v>6</v>
      </c>
    </row>
    <row r="9" spans="2:5" x14ac:dyDescent="0.25">
      <c r="B9" s="69" t="s">
        <v>97</v>
      </c>
      <c r="C9" s="69" t="s">
        <v>96</v>
      </c>
      <c r="D9" s="69">
        <v>13</v>
      </c>
      <c r="E9" s="69">
        <v>13</v>
      </c>
    </row>
    <row r="10" spans="2:5" x14ac:dyDescent="0.25">
      <c r="B10" s="69" t="s">
        <v>405</v>
      </c>
      <c r="C10" s="69" t="s">
        <v>404</v>
      </c>
      <c r="D10" s="69">
        <v>12</v>
      </c>
      <c r="E10" s="69">
        <v>12</v>
      </c>
    </row>
    <row r="11" spans="2:5" x14ac:dyDescent="0.25">
      <c r="B11" s="69" t="s">
        <v>109</v>
      </c>
      <c r="C11" s="69" t="s">
        <v>108</v>
      </c>
      <c r="D11" s="69">
        <v>1</v>
      </c>
      <c r="E11" s="69">
        <v>1</v>
      </c>
    </row>
    <row r="12" spans="2:5" x14ac:dyDescent="0.25">
      <c r="B12" s="69" t="s">
        <v>281</v>
      </c>
      <c r="C12" s="69" t="s">
        <v>280</v>
      </c>
      <c r="D12" s="69">
        <v>30</v>
      </c>
      <c r="E12" s="69">
        <v>30</v>
      </c>
    </row>
    <row r="13" spans="2:5" x14ac:dyDescent="0.25">
      <c r="B13" s="69" t="s">
        <v>200</v>
      </c>
      <c r="C13" s="69" t="s">
        <v>199</v>
      </c>
      <c r="D13" s="69">
        <v>27</v>
      </c>
      <c r="E13" s="69">
        <v>27</v>
      </c>
    </row>
    <row r="14" spans="2:5" x14ac:dyDescent="0.25">
      <c r="B14" s="69" t="s">
        <v>558</v>
      </c>
      <c r="C14" s="69" t="s">
        <v>557</v>
      </c>
      <c r="D14" s="69">
        <v>3</v>
      </c>
      <c r="E14" s="69">
        <v>3</v>
      </c>
    </row>
    <row r="15" spans="2:5" x14ac:dyDescent="0.25">
      <c r="B15" s="69" t="s">
        <v>517</v>
      </c>
      <c r="C15" s="69" t="s">
        <v>516</v>
      </c>
      <c r="D15" s="69">
        <v>17</v>
      </c>
      <c r="E15" s="69">
        <v>17</v>
      </c>
    </row>
    <row r="16" spans="2:5" x14ac:dyDescent="0.25">
      <c r="B16" s="69" t="s">
        <v>519</v>
      </c>
      <c r="C16" s="69" t="s">
        <v>518</v>
      </c>
      <c r="D16" s="69">
        <v>15</v>
      </c>
      <c r="E16" s="69">
        <v>15</v>
      </c>
    </row>
    <row r="17" spans="2:5" x14ac:dyDescent="0.25">
      <c r="B17" s="69" t="s">
        <v>377</v>
      </c>
      <c r="C17" s="69" t="s">
        <v>376</v>
      </c>
      <c r="D17" s="69">
        <v>2</v>
      </c>
      <c r="E17" s="69">
        <v>2</v>
      </c>
    </row>
    <row r="18" spans="2:5" x14ac:dyDescent="0.25">
      <c r="B18" s="69" t="s">
        <v>497</v>
      </c>
      <c r="C18" s="69" t="s">
        <v>559</v>
      </c>
      <c r="D18" s="69">
        <v>23</v>
      </c>
      <c r="E18" s="69">
        <v>23</v>
      </c>
    </row>
    <row r="19" spans="2:5" x14ac:dyDescent="0.25">
      <c r="B19" s="69" t="s">
        <v>60</v>
      </c>
      <c r="C19" s="69" t="s">
        <v>59</v>
      </c>
      <c r="D19" s="69">
        <v>2</v>
      </c>
      <c r="E19" s="69">
        <v>2</v>
      </c>
    </row>
    <row r="20" spans="2:5" x14ac:dyDescent="0.25">
      <c r="B20" s="69" t="s">
        <v>293</v>
      </c>
      <c r="C20" s="69" t="s">
        <v>292</v>
      </c>
      <c r="D20" s="69">
        <v>2</v>
      </c>
      <c r="E20" s="69">
        <v>2</v>
      </c>
    </row>
    <row r="21" spans="2:5" x14ac:dyDescent="0.25">
      <c r="B21" s="69" t="s">
        <v>498</v>
      </c>
      <c r="C21" s="69" t="s">
        <v>560</v>
      </c>
      <c r="D21" s="69">
        <v>12</v>
      </c>
      <c r="E21" s="69">
        <v>12</v>
      </c>
    </row>
    <row r="22" spans="2:5" x14ac:dyDescent="0.25">
      <c r="B22" s="69" t="s">
        <v>504</v>
      </c>
      <c r="C22" s="69" t="s">
        <v>561</v>
      </c>
      <c r="D22" s="69">
        <v>9</v>
      </c>
      <c r="E22" s="69">
        <v>9</v>
      </c>
    </row>
    <row r="23" spans="2:5" x14ac:dyDescent="0.25">
      <c r="B23" s="69" t="s">
        <v>449</v>
      </c>
      <c r="C23" s="69" t="s">
        <v>448</v>
      </c>
      <c r="D23" s="69">
        <v>1</v>
      </c>
      <c r="E23" s="69">
        <v>1</v>
      </c>
    </row>
    <row r="24" spans="2:5" x14ac:dyDescent="0.25">
      <c r="B24" s="69" t="s">
        <v>233</v>
      </c>
      <c r="C24" s="69" t="s">
        <v>232</v>
      </c>
      <c r="D24" s="69">
        <v>18</v>
      </c>
      <c r="E24" s="69">
        <v>18</v>
      </c>
    </row>
    <row r="25" spans="2:5" x14ac:dyDescent="0.25">
      <c r="B25" s="69" t="s">
        <v>251</v>
      </c>
      <c r="C25" s="69" t="s">
        <v>250</v>
      </c>
      <c r="D25" s="69">
        <v>1</v>
      </c>
      <c r="E25" s="69">
        <v>1</v>
      </c>
    </row>
    <row r="26" spans="2:5" x14ac:dyDescent="0.25">
      <c r="B26" s="69" t="s">
        <v>481</v>
      </c>
      <c r="C26" s="69" t="s">
        <v>480</v>
      </c>
      <c r="D26" s="69">
        <v>4</v>
      </c>
      <c r="E26" s="69">
        <v>4</v>
      </c>
    </row>
    <row r="27" spans="2:5" x14ac:dyDescent="0.25">
      <c r="B27" s="69" t="s">
        <v>139</v>
      </c>
      <c r="C27" s="69" t="s">
        <v>138</v>
      </c>
      <c r="D27" s="69">
        <v>8</v>
      </c>
      <c r="E27" s="69">
        <v>8</v>
      </c>
    </row>
    <row r="28" spans="2:5" x14ac:dyDescent="0.25">
      <c r="B28" s="69" t="s">
        <v>393</v>
      </c>
      <c r="C28" s="69" t="s">
        <v>392</v>
      </c>
      <c r="D28" s="69">
        <v>23</v>
      </c>
      <c r="E28" s="69">
        <v>23</v>
      </c>
    </row>
    <row r="29" spans="2:5" x14ac:dyDescent="0.25">
      <c r="B29" s="69" t="s">
        <v>351</v>
      </c>
      <c r="C29" s="69" t="s">
        <v>350</v>
      </c>
      <c r="D29" s="69">
        <v>2</v>
      </c>
      <c r="E29" s="69">
        <v>2</v>
      </c>
    </row>
    <row r="30" spans="2:5" x14ac:dyDescent="0.25">
      <c r="B30" s="69" t="s">
        <v>275</v>
      </c>
      <c r="C30" s="69" t="s">
        <v>274</v>
      </c>
      <c r="D30" s="69">
        <v>19</v>
      </c>
      <c r="E30" s="69">
        <v>19</v>
      </c>
    </row>
    <row r="31" spans="2:5" x14ac:dyDescent="0.25">
      <c r="B31" s="69" t="s">
        <v>169</v>
      </c>
      <c r="C31" s="69" t="s">
        <v>168</v>
      </c>
      <c r="D31" s="69">
        <v>14</v>
      </c>
      <c r="E31" s="69">
        <v>14</v>
      </c>
    </row>
    <row r="32" spans="2:5" x14ac:dyDescent="0.25">
      <c r="B32" s="69" t="s">
        <v>67</v>
      </c>
      <c r="C32" s="69" t="s">
        <v>562</v>
      </c>
      <c r="D32" s="69">
        <v>22</v>
      </c>
      <c r="E32" s="69">
        <v>22</v>
      </c>
    </row>
    <row r="33" spans="2:5" x14ac:dyDescent="0.25">
      <c r="B33" s="69" t="s">
        <v>563</v>
      </c>
      <c r="C33" s="69" t="s">
        <v>184</v>
      </c>
      <c r="D33" s="69">
        <v>14</v>
      </c>
      <c r="E33" s="69">
        <v>14</v>
      </c>
    </row>
    <row r="34" spans="2:5" x14ac:dyDescent="0.25">
      <c r="B34" s="69" t="s">
        <v>226</v>
      </c>
      <c r="C34" s="69" t="s">
        <v>225</v>
      </c>
      <c r="D34" s="69">
        <v>13</v>
      </c>
      <c r="E34" s="69">
        <v>13</v>
      </c>
    </row>
    <row r="35" spans="2:5" x14ac:dyDescent="0.25">
      <c r="B35" s="69" t="s">
        <v>521</v>
      </c>
      <c r="C35" s="69" t="s">
        <v>520</v>
      </c>
      <c r="D35" s="69">
        <v>6</v>
      </c>
      <c r="E35" s="69">
        <v>6</v>
      </c>
    </row>
    <row r="36" spans="2:5" x14ac:dyDescent="0.25">
      <c r="B36" s="69" t="s">
        <v>115</v>
      </c>
      <c r="C36" s="69" t="s">
        <v>114</v>
      </c>
      <c r="D36" s="69">
        <v>8</v>
      </c>
      <c r="E36" s="69">
        <v>8</v>
      </c>
    </row>
    <row r="37" spans="2:5" x14ac:dyDescent="0.25">
      <c r="B37" s="69" t="s">
        <v>243</v>
      </c>
      <c r="C37" s="69" t="s">
        <v>242</v>
      </c>
      <c r="D37" s="69">
        <v>4</v>
      </c>
      <c r="E37" s="69">
        <v>4</v>
      </c>
    </row>
    <row r="38" spans="2:5" x14ac:dyDescent="0.25">
      <c r="B38" s="69" t="s">
        <v>461</v>
      </c>
      <c r="C38" s="69" t="s">
        <v>460</v>
      </c>
      <c r="D38" s="69">
        <v>4</v>
      </c>
      <c r="E38" s="69">
        <v>4</v>
      </c>
    </row>
    <row r="39" spans="2:5" x14ac:dyDescent="0.25">
      <c r="B39" s="69" t="s">
        <v>443</v>
      </c>
      <c r="C39" s="69" t="s">
        <v>442</v>
      </c>
      <c r="D39" s="69">
        <v>4</v>
      </c>
      <c r="E39" s="69">
        <v>4</v>
      </c>
    </row>
    <row r="40" spans="2:5" x14ac:dyDescent="0.25">
      <c r="B40" s="69" t="s">
        <v>431</v>
      </c>
      <c r="C40" s="69" t="s">
        <v>430</v>
      </c>
      <c r="D40" s="69">
        <v>21</v>
      </c>
      <c r="E40" s="69">
        <v>21</v>
      </c>
    </row>
    <row r="41" spans="2:5" x14ac:dyDescent="0.25">
      <c r="B41" s="69" t="s">
        <v>357</v>
      </c>
      <c r="C41" s="69" t="s">
        <v>356</v>
      </c>
      <c r="D41" s="69">
        <v>3</v>
      </c>
      <c r="E41" s="69">
        <v>3</v>
      </c>
    </row>
    <row r="42" spans="2:5" x14ac:dyDescent="0.25">
      <c r="B42" s="69" t="s">
        <v>303</v>
      </c>
      <c r="C42" s="69" t="s">
        <v>302</v>
      </c>
      <c r="D42" s="69">
        <v>9</v>
      </c>
      <c r="E42" s="69">
        <v>9</v>
      </c>
    </row>
    <row r="43" spans="2:5" x14ac:dyDescent="0.25">
      <c r="B43" s="69" t="s">
        <v>265</v>
      </c>
      <c r="C43" s="69" t="s">
        <v>264</v>
      </c>
      <c r="D43" s="69">
        <v>1</v>
      </c>
      <c r="E43" s="69">
        <v>1</v>
      </c>
    </row>
    <row r="44" spans="2:5" x14ac:dyDescent="0.25">
      <c r="B44" s="69" t="s">
        <v>341</v>
      </c>
      <c r="C44" s="69" t="s">
        <v>340</v>
      </c>
      <c r="D44" s="69">
        <v>11</v>
      </c>
      <c r="E44" s="69">
        <v>11</v>
      </c>
    </row>
    <row r="45" spans="2:5" x14ac:dyDescent="0.25">
      <c r="B45" s="69" t="s">
        <v>297</v>
      </c>
      <c r="C45" s="69" t="s">
        <v>296</v>
      </c>
      <c r="D45" s="69">
        <v>12</v>
      </c>
      <c r="E45" s="69">
        <v>12</v>
      </c>
    </row>
    <row r="46" spans="2:5" x14ac:dyDescent="0.25">
      <c r="B46" s="69" t="s">
        <v>214</v>
      </c>
      <c r="C46" s="69" t="s">
        <v>213</v>
      </c>
      <c r="D46" s="69">
        <v>34</v>
      </c>
      <c r="E46" s="69">
        <v>34</v>
      </c>
    </row>
    <row r="47" spans="2:5" x14ac:dyDescent="0.25">
      <c r="B47" s="69" t="s">
        <v>179</v>
      </c>
      <c r="C47" s="69" t="s">
        <v>178</v>
      </c>
      <c r="D47" s="69">
        <v>4</v>
      </c>
      <c r="E47" s="69">
        <v>4</v>
      </c>
    </row>
    <row r="48" spans="2:5" x14ac:dyDescent="0.25">
      <c r="B48" s="69" t="s">
        <v>149</v>
      </c>
      <c r="C48" s="69" t="s">
        <v>148</v>
      </c>
      <c r="D48" s="69">
        <v>29</v>
      </c>
      <c r="E48" s="69">
        <v>29</v>
      </c>
    </row>
    <row r="49" spans="2:5" x14ac:dyDescent="0.25">
      <c r="B49" s="69" t="s">
        <v>427</v>
      </c>
      <c r="C49" s="69" t="s">
        <v>426</v>
      </c>
      <c r="D49" s="69">
        <v>9</v>
      </c>
      <c r="E49" s="69">
        <v>9</v>
      </c>
    </row>
    <row r="50" spans="2:5" x14ac:dyDescent="0.25">
      <c r="B50" s="69" t="s">
        <v>208</v>
      </c>
      <c r="C50" s="69" t="s">
        <v>207</v>
      </c>
      <c r="D50" s="69">
        <v>20</v>
      </c>
      <c r="E50" s="69">
        <v>20</v>
      </c>
    </row>
    <row r="51" spans="2:5" x14ac:dyDescent="0.25">
      <c r="B51" s="69" t="s">
        <v>411</v>
      </c>
      <c r="C51" s="69" t="s">
        <v>410</v>
      </c>
      <c r="D51" s="69">
        <v>11</v>
      </c>
      <c r="E51" s="69">
        <v>11</v>
      </c>
    </row>
    <row r="52" spans="2:5" x14ac:dyDescent="0.25">
      <c r="B52" s="69" t="s">
        <v>419</v>
      </c>
      <c r="C52" s="69" t="s">
        <v>418</v>
      </c>
      <c r="D52" s="69">
        <v>3</v>
      </c>
      <c r="E52" s="69">
        <v>3</v>
      </c>
    </row>
    <row r="53" spans="2:5" x14ac:dyDescent="0.25">
      <c r="B53" s="69" t="s">
        <v>500</v>
      </c>
      <c r="C53" s="69" t="s">
        <v>564</v>
      </c>
      <c r="D53" s="69">
        <v>19</v>
      </c>
      <c r="E53" s="69">
        <v>19</v>
      </c>
    </row>
    <row r="54" spans="2:5" x14ac:dyDescent="0.25">
      <c r="B54" s="69" t="s">
        <v>475</v>
      </c>
      <c r="C54" s="69" t="s">
        <v>474</v>
      </c>
      <c r="D54" s="69">
        <v>4</v>
      </c>
      <c r="E54" s="69">
        <v>4</v>
      </c>
    </row>
    <row r="55" spans="2:5" x14ac:dyDescent="0.25">
      <c r="B55" s="69" t="s">
        <v>395</v>
      </c>
      <c r="C55" s="69" t="s">
        <v>394</v>
      </c>
      <c r="D55" s="69">
        <v>60</v>
      </c>
      <c r="E55" s="69">
        <v>60</v>
      </c>
    </row>
    <row r="56" spans="2:5" x14ac:dyDescent="0.25">
      <c r="B56" s="69" t="s">
        <v>309</v>
      </c>
      <c r="C56" s="69" t="s">
        <v>308</v>
      </c>
      <c r="D56" s="69">
        <v>4</v>
      </c>
      <c r="E56" s="69">
        <v>4</v>
      </c>
    </row>
    <row r="57" spans="2:5" x14ac:dyDescent="0.25">
      <c r="B57" s="69" t="s">
        <v>463</v>
      </c>
      <c r="C57" s="69" t="s">
        <v>462</v>
      </c>
      <c r="D57" s="69">
        <v>17</v>
      </c>
      <c r="E57" s="69">
        <v>17</v>
      </c>
    </row>
    <row r="58" spans="2:5" x14ac:dyDescent="0.25">
      <c r="B58" s="69" t="s">
        <v>499</v>
      </c>
      <c r="C58" s="69" t="s">
        <v>565</v>
      </c>
      <c r="D58" s="69">
        <v>16</v>
      </c>
      <c r="E58" s="69">
        <v>16</v>
      </c>
    </row>
    <row r="59" spans="2:5" x14ac:dyDescent="0.25">
      <c r="B59" s="69" t="s">
        <v>479</v>
      </c>
      <c r="C59" s="69" t="s">
        <v>478</v>
      </c>
      <c r="D59" s="69">
        <v>1</v>
      </c>
      <c r="E59" s="69">
        <v>1</v>
      </c>
    </row>
    <row r="60" spans="2:5" x14ac:dyDescent="0.25">
      <c r="B60" s="69" t="s">
        <v>489</v>
      </c>
      <c r="C60" s="69" t="s">
        <v>488</v>
      </c>
      <c r="D60" s="69">
        <v>7</v>
      </c>
      <c r="E60" s="69">
        <v>7</v>
      </c>
    </row>
    <row r="61" spans="2:5" x14ac:dyDescent="0.25">
      <c r="B61" s="69" t="s">
        <v>539</v>
      </c>
      <c r="C61" s="69" t="s">
        <v>538</v>
      </c>
      <c r="D61" s="69">
        <v>7</v>
      </c>
      <c r="E61" s="69">
        <v>7</v>
      </c>
    </row>
    <row r="62" spans="2:5" x14ac:dyDescent="0.25">
      <c r="B62" s="69" t="s">
        <v>317</v>
      </c>
      <c r="C62" s="69" t="s">
        <v>316</v>
      </c>
      <c r="D62" s="69">
        <v>1</v>
      </c>
      <c r="E62" s="69">
        <v>1</v>
      </c>
    </row>
    <row r="63" spans="2:5" x14ac:dyDescent="0.25">
      <c r="B63" s="69" t="s">
        <v>99</v>
      </c>
      <c r="C63" s="69" t="s">
        <v>98</v>
      </c>
      <c r="D63" s="69">
        <v>27</v>
      </c>
      <c r="E63" s="69">
        <v>27</v>
      </c>
    </row>
    <row r="64" spans="2:5" x14ac:dyDescent="0.25">
      <c r="B64" s="69" t="s">
        <v>133</v>
      </c>
      <c r="C64" s="69" t="s">
        <v>132</v>
      </c>
      <c r="D64" s="69">
        <v>1</v>
      </c>
      <c r="E64" s="69">
        <v>1</v>
      </c>
    </row>
    <row r="65" spans="2:5" x14ac:dyDescent="0.25">
      <c r="B65" s="69" t="s">
        <v>365</v>
      </c>
      <c r="C65" s="69" t="s">
        <v>364</v>
      </c>
      <c r="D65" s="69">
        <v>1</v>
      </c>
      <c r="E65" s="69">
        <v>1</v>
      </c>
    </row>
    <row r="66" spans="2:5" x14ac:dyDescent="0.25">
      <c r="B66" s="69" t="s">
        <v>567</v>
      </c>
      <c r="C66" s="69" t="s">
        <v>566</v>
      </c>
      <c r="D66" s="69">
        <v>6</v>
      </c>
      <c r="E66" s="69">
        <v>6</v>
      </c>
    </row>
    <row r="67" spans="2:5" x14ac:dyDescent="0.25">
      <c r="B67" s="69" t="s">
        <v>311</v>
      </c>
      <c r="C67" s="69" t="s">
        <v>310</v>
      </c>
      <c r="D67" s="69">
        <v>19</v>
      </c>
      <c r="E67" s="69">
        <v>19</v>
      </c>
    </row>
    <row r="68" spans="2:5" x14ac:dyDescent="0.25">
      <c r="B68" s="69" t="s">
        <v>216</v>
      </c>
      <c r="C68" s="69" t="s">
        <v>215</v>
      </c>
      <c r="D68" s="69">
        <v>7</v>
      </c>
      <c r="E68" s="69">
        <v>7</v>
      </c>
    </row>
    <row r="69" spans="2:5" x14ac:dyDescent="0.25">
      <c r="B69" s="69" t="s">
        <v>283</v>
      </c>
      <c r="C69" s="69" t="s">
        <v>282</v>
      </c>
      <c r="D69" s="69">
        <v>1</v>
      </c>
      <c r="E69" s="69">
        <v>1</v>
      </c>
    </row>
    <row r="70" spans="2:5" x14ac:dyDescent="0.25">
      <c r="B70" s="69" t="s">
        <v>541</v>
      </c>
      <c r="C70" s="69" t="s">
        <v>540</v>
      </c>
      <c r="D70" s="69">
        <v>8</v>
      </c>
      <c r="E70" s="69">
        <v>8</v>
      </c>
    </row>
    <row r="71" spans="2:5" x14ac:dyDescent="0.25">
      <c r="B71" s="69" t="s">
        <v>523</v>
      </c>
      <c r="C71" s="69" t="s">
        <v>522</v>
      </c>
      <c r="D71" s="69">
        <v>22</v>
      </c>
      <c r="E71" s="69">
        <v>22</v>
      </c>
    </row>
    <row r="72" spans="2:5" x14ac:dyDescent="0.25">
      <c r="B72" s="69" t="s">
        <v>409</v>
      </c>
      <c r="C72" s="69" t="s">
        <v>408</v>
      </c>
      <c r="D72" s="69">
        <v>7</v>
      </c>
      <c r="E72" s="69">
        <v>7</v>
      </c>
    </row>
    <row r="73" spans="2:5" x14ac:dyDescent="0.25">
      <c r="B73" s="69" t="s">
        <v>202</v>
      </c>
      <c r="C73" s="69" t="s">
        <v>201</v>
      </c>
      <c r="D73" s="69">
        <v>10</v>
      </c>
      <c r="E73" s="69">
        <v>10</v>
      </c>
    </row>
    <row r="74" spans="2:5" x14ac:dyDescent="0.25">
      <c r="B74" s="69" t="s">
        <v>543</v>
      </c>
      <c r="C74" s="69" t="s">
        <v>542</v>
      </c>
      <c r="D74" s="69">
        <v>1</v>
      </c>
      <c r="E74" s="69">
        <v>1</v>
      </c>
    </row>
    <row r="75" spans="2:5" x14ac:dyDescent="0.25">
      <c r="B75" s="69" t="s">
        <v>537</v>
      </c>
      <c r="C75" s="69" t="s">
        <v>536</v>
      </c>
      <c r="D75" s="69">
        <v>39</v>
      </c>
      <c r="E75" s="69">
        <v>39</v>
      </c>
    </row>
    <row r="76" spans="2:5" x14ac:dyDescent="0.25">
      <c r="B76" s="69" t="s">
        <v>535</v>
      </c>
      <c r="C76" s="69" t="s">
        <v>534</v>
      </c>
      <c r="D76" s="69">
        <v>6</v>
      </c>
      <c r="E76" s="69">
        <v>6</v>
      </c>
    </row>
    <row r="77" spans="2:5" x14ac:dyDescent="0.25">
      <c r="B77" s="69" t="s">
        <v>194</v>
      </c>
      <c r="C77" s="69" t="s">
        <v>193</v>
      </c>
      <c r="D77" s="69">
        <v>8</v>
      </c>
      <c r="E77" s="69">
        <v>8</v>
      </c>
    </row>
    <row r="78" spans="2:5" x14ac:dyDescent="0.25">
      <c r="B78" s="69" t="s">
        <v>473</v>
      </c>
      <c r="C78" s="69" t="s">
        <v>472</v>
      </c>
      <c r="D78" s="69">
        <v>40</v>
      </c>
      <c r="E78" s="69">
        <v>40</v>
      </c>
    </row>
    <row r="79" spans="2:5" x14ac:dyDescent="0.25">
      <c r="B79" s="69" t="s">
        <v>47</v>
      </c>
      <c r="C79" s="69" t="s">
        <v>48</v>
      </c>
      <c r="D79" s="69">
        <v>1</v>
      </c>
      <c r="E79" s="69">
        <v>1</v>
      </c>
    </row>
    <row r="80" spans="2:5" x14ac:dyDescent="0.25">
      <c r="B80" s="69" t="s">
        <v>487</v>
      </c>
      <c r="C80" s="69" t="s">
        <v>486</v>
      </c>
      <c r="D80" s="69">
        <v>30</v>
      </c>
      <c r="E80" s="69">
        <v>30</v>
      </c>
    </row>
    <row r="81" spans="2:5" x14ac:dyDescent="0.25">
      <c r="B81" s="69" t="s">
        <v>379</v>
      </c>
      <c r="C81" s="69" t="s">
        <v>378</v>
      </c>
      <c r="D81" s="69">
        <v>8</v>
      </c>
      <c r="E81" s="69">
        <v>8</v>
      </c>
    </row>
    <row r="82" spans="2:5" x14ac:dyDescent="0.25">
      <c r="B82" s="69" t="s">
        <v>257</v>
      </c>
      <c r="C82" s="69" t="s">
        <v>256</v>
      </c>
      <c r="D82" s="69">
        <v>2</v>
      </c>
      <c r="E82" s="69">
        <v>2</v>
      </c>
    </row>
    <row r="83" spans="2:5" x14ac:dyDescent="0.25">
      <c r="B83" s="69" t="s">
        <v>210</v>
      </c>
      <c r="C83" s="69" t="s">
        <v>209</v>
      </c>
      <c r="D83" s="69">
        <v>28</v>
      </c>
      <c r="E83" s="69">
        <v>28</v>
      </c>
    </row>
    <row r="84" spans="2:5" x14ac:dyDescent="0.25">
      <c r="B84" s="69" t="s">
        <v>363</v>
      </c>
      <c r="C84" s="69" t="s">
        <v>362</v>
      </c>
      <c r="D84" s="69">
        <v>20</v>
      </c>
      <c r="E84" s="69">
        <v>20</v>
      </c>
    </row>
    <row r="85" spans="2:5" x14ac:dyDescent="0.25">
      <c r="B85" s="69" t="s">
        <v>129</v>
      </c>
      <c r="C85" s="69" t="s">
        <v>128</v>
      </c>
      <c r="D85" s="69">
        <v>14</v>
      </c>
      <c r="E85" s="69">
        <v>14</v>
      </c>
    </row>
    <row r="86" spans="2:5" x14ac:dyDescent="0.25">
      <c r="B86" s="69" t="s">
        <v>569</v>
      </c>
      <c r="C86" s="69" t="s">
        <v>568</v>
      </c>
      <c r="D86" s="69">
        <v>1</v>
      </c>
      <c r="E86" s="69">
        <v>1</v>
      </c>
    </row>
    <row r="87" spans="2:5" x14ac:dyDescent="0.25">
      <c r="B87" s="69" t="s">
        <v>285</v>
      </c>
      <c r="C87" s="69" t="s">
        <v>284</v>
      </c>
      <c r="D87" s="69">
        <v>19</v>
      </c>
      <c r="E87" s="69">
        <v>19</v>
      </c>
    </row>
    <row r="88" spans="2:5" x14ac:dyDescent="0.25">
      <c r="B88" s="69" t="s">
        <v>165</v>
      </c>
      <c r="C88" s="69" t="s">
        <v>164</v>
      </c>
      <c r="D88" s="69">
        <v>14</v>
      </c>
      <c r="E88" s="69">
        <v>14</v>
      </c>
    </row>
    <row r="89" spans="2:5" x14ac:dyDescent="0.25">
      <c r="B89" s="69" t="s">
        <v>259</v>
      </c>
      <c r="C89" s="69" t="s">
        <v>258</v>
      </c>
      <c r="D89" s="69">
        <v>10</v>
      </c>
      <c r="E89" s="69">
        <v>10</v>
      </c>
    </row>
    <row r="90" spans="2:5" x14ac:dyDescent="0.25">
      <c r="B90" s="69" t="s">
        <v>477</v>
      </c>
      <c r="C90" s="69" t="s">
        <v>476</v>
      </c>
      <c r="D90" s="69">
        <v>8</v>
      </c>
      <c r="E90" s="69">
        <v>8</v>
      </c>
    </row>
    <row r="91" spans="2:5" x14ac:dyDescent="0.25">
      <c r="B91" s="69" t="s">
        <v>227</v>
      </c>
      <c r="C91" s="69" t="s">
        <v>570</v>
      </c>
      <c r="D91" s="69">
        <v>13</v>
      </c>
      <c r="E91" s="69">
        <v>13</v>
      </c>
    </row>
    <row r="92" spans="2:5" x14ac:dyDescent="0.25">
      <c r="B92" s="69" t="s">
        <v>501</v>
      </c>
      <c r="C92" s="69" t="s">
        <v>571</v>
      </c>
      <c r="D92" s="69">
        <v>11</v>
      </c>
      <c r="E92" s="69">
        <v>11</v>
      </c>
    </row>
    <row r="93" spans="2:5" x14ac:dyDescent="0.25">
      <c r="B93" s="69" t="s">
        <v>206</v>
      </c>
      <c r="C93" s="69" t="s">
        <v>205</v>
      </c>
      <c r="D93" s="69">
        <v>28</v>
      </c>
      <c r="E93" s="69">
        <v>28</v>
      </c>
    </row>
    <row r="94" spans="2:5" x14ac:dyDescent="0.25">
      <c r="B94" s="69" t="s">
        <v>101</v>
      </c>
      <c r="C94" s="69" t="s">
        <v>100</v>
      </c>
      <c r="D94" s="69">
        <v>12</v>
      </c>
      <c r="E94" s="69">
        <v>12</v>
      </c>
    </row>
    <row r="95" spans="2:5" x14ac:dyDescent="0.25">
      <c r="B95" s="69" t="s">
        <v>433</v>
      </c>
      <c r="C95" s="69" t="s">
        <v>432</v>
      </c>
      <c r="D95" s="69">
        <v>8</v>
      </c>
      <c r="E95" s="69">
        <v>8</v>
      </c>
    </row>
    <row r="96" spans="2:5" x14ac:dyDescent="0.25">
      <c r="B96" s="69" t="s">
        <v>287</v>
      </c>
      <c r="C96" s="69" t="s">
        <v>286</v>
      </c>
      <c r="D96" s="69">
        <v>10</v>
      </c>
      <c r="E96" s="69">
        <v>10</v>
      </c>
    </row>
    <row r="97" spans="2:5" x14ac:dyDescent="0.25">
      <c r="B97" s="69" t="s">
        <v>291</v>
      </c>
      <c r="C97" s="69" t="s">
        <v>290</v>
      </c>
      <c r="D97" s="69">
        <v>27</v>
      </c>
      <c r="E97" s="69">
        <v>27</v>
      </c>
    </row>
    <row r="98" spans="2:5" x14ac:dyDescent="0.25">
      <c r="B98" s="69" t="s">
        <v>527</v>
      </c>
      <c r="C98" s="69" t="s">
        <v>526</v>
      </c>
      <c r="D98" s="69">
        <v>12</v>
      </c>
      <c r="E98" s="69">
        <v>12</v>
      </c>
    </row>
    <row r="99" spans="2:5" x14ac:dyDescent="0.25">
      <c r="B99" s="69" t="s">
        <v>241</v>
      </c>
      <c r="C99" s="69" t="s">
        <v>240</v>
      </c>
      <c r="D99" s="69">
        <v>5</v>
      </c>
      <c r="E99" s="69">
        <v>5</v>
      </c>
    </row>
    <row r="100" spans="2:5" x14ac:dyDescent="0.25">
      <c r="B100" s="69" t="s">
        <v>117</v>
      </c>
      <c r="C100" s="69" t="s">
        <v>116</v>
      </c>
      <c r="D100" s="69">
        <v>6</v>
      </c>
      <c r="E100" s="69">
        <v>6</v>
      </c>
    </row>
    <row r="101" spans="2:5" x14ac:dyDescent="0.25">
      <c r="B101" s="69" t="s">
        <v>119</v>
      </c>
      <c r="C101" s="69" t="s">
        <v>118</v>
      </c>
      <c r="D101" s="69">
        <v>4</v>
      </c>
      <c r="E101" s="69">
        <v>4</v>
      </c>
    </row>
    <row r="102" spans="2:5" x14ac:dyDescent="0.25">
      <c r="B102" s="69" t="s">
        <v>177</v>
      </c>
      <c r="C102" s="69" t="s">
        <v>176</v>
      </c>
      <c r="D102" s="69">
        <v>33</v>
      </c>
      <c r="E102" s="69">
        <v>33</v>
      </c>
    </row>
    <row r="103" spans="2:5" x14ac:dyDescent="0.25">
      <c r="B103" s="69" t="s">
        <v>277</v>
      </c>
      <c r="C103" s="69" t="s">
        <v>276</v>
      </c>
      <c r="D103" s="69">
        <v>4</v>
      </c>
      <c r="E103" s="69">
        <v>4</v>
      </c>
    </row>
    <row r="104" spans="2:5" x14ac:dyDescent="0.25">
      <c r="B104" s="69" t="s">
        <v>279</v>
      </c>
      <c r="C104" s="69" t="s">
        <v>278</v>
      </c>
      <c r="D104" s="69">
        <v>1</v>
      </c>
      <c r="E104" s="69">
        <v>1</v>
      </c>
    </row>
    <row r="105" spans="2:5" x14ac:dyDescent="0.25">
      <c r="B105" s="69" t="s">
        <v>212</v>
      </c>
      <c r="C105" s="69" t="s">
        <v>211</v>
      </c>
      <c r="D105" s="69">
        <v>19</v>
      </c>
      <c r="E105" s="69">
        <v>19</v>
      </c>
    </row>
    <row r="106" spans="2:5" x14ac:dyDescent="0.25">
      <c r="B106" s="69" t="s">
        <v>545</v>
      </c>
      <c r="C106" s="69" t="s">
        <v>544</v>
      </c>
      <c r="D106" s="69">
        <v>4</v>
      </c>
      <c r="E106" s="69">
        <v>4</v>
      </c>
    </row>
    <row r="107" spans="2:5" x14ac:dyDescent="0.25">
      <c r="B107" s="69" t="s">
        <v>249</v>
      </c>
      <c r="C107" s="69" t="s">
        <v>248</v>
      </c>
      <c r="D107" s="69">
        <v>9</v>
      </c>
      <c r="E107" s="69">
        <v>9</v>
      </c>
    </row>
    <row r="108" spans="2:5" x14ac:dyDescent="0.25">
      <c r="B108" s="69" t="s">
        <v>66</v>
      </c>
      <c r="C108" s="69" t="s">
        <v>65</v>
      </c>
      <c r="D108" s="69">
        <v>5</v>
      </c>
      <c r="E108" s="69">
        <v>5</v>
      </c>
    </row>
    <row r="109" spans="2:5" x14ac:dyDescent="0.25">
      <c r="B109" s="69" t="s">
        <v>145</v>
      </c>
      <c r="C109" s="69" t="s">
        <v>144</v>
      </c>
      <c r="D109" s="69">
        <v>1</v>
      </c>
      <c r="E109" s="69">
        <v>1</v>
      </c>
    </row>
    <row r="110" spans="2:5" x14ac:dyDescent="0.25">
      <c r="B110" s="69" t="s">
        <v>313</v>
      </c>
      <c r="C110" s="69" t="s">
        <v>312</v>
      </c>
      <c r="D110" s="69">
        <v>8</v>
      </c>
      <c r="E110" s="69">
        <v>8</v>
      </c>
    </row>
    <row r="111" spans="2:5" x14ac:dyDescent="0.25">
      <c r="B111" s="69" t="s">
        <v>327</v>
      </c>
      <c r="C111" s="69" t="s">
        <v>326</v>
      </c>
      <c r="D111" s="69">
        <v>21</v>
      </c>
      <c r="E111" s="69">
        <v>21</v>
      </c>
    </row>
    <row r="112" spans="2:5" x14ac:dyDescent="0.25">
      <c r="B112" s="69" t="s">
        <v>77</v>
      </c>
      <c r="C112" s="69" t="s">
        <v>76</v>
      </c>
      <c r="D112" s="69">
        <v>12</v>
      </c>
      <c r="E112" s="69">
        <v>12</v>
      </c>
    </row>
    <row r="113" spans="2:5" x14ac:dyDescent="0.25">
      <c r="B113" s="69" t="s">
        <v>397</v>
      </c>
      <c r="C113" s="69" t="s">
        <v>396</v>
      </c>
      <c r="D113" s="69">
        <v>17</v>
      </c>
      <c r="E113" s="69">
        <v>17</v>
      </c>
    </row>
    <row r="114" spans="2:5" x14ac:dyDescent="0.25">
      <c r="B114" s="69" t="s">
        <v>573</v>
      </c>
      <c r="C114" s="69" t="s">
        <v>572</v>
      </c>
      <c r="D114" s="69">
        <v>9</v>
      </c>
      <c r="E114" s="69">
        <v>9</v>
      </c>
    </row>
    <row r="115" spans="2:5" x14ac:dyDescent="0.25">
      <c r="B115" s="69" t="s">
        <v>381</v>
      </c>
      <c r="C115" s="69" t="s">
        <v>380</v>
      </c>
      <c r="D115" s="69">
        <v>5</v>
      </c>
      <c r="E115" s="69">
        <v>5</v>
      </c>
    </row>
    <row r="116" spans="2:5" x14ac:dyDescent="0.25">
      <c r="B116" s="69" t="s">
        <v>323</v>
      </c>
      <c r="C116" s="69" t="s">
        <v>322</v>
      </c>
      <c r="D116" s="69">
        <v>1</v>
      </c>
      <c r="E116" s="69">
        <v>1</v>
      </c>
    </row>
    <row r="117" spans="2:5" x14ac:dyDescent="0.25">
      <c r="B117" s="69" t="s">
        <v>321</v>
      </c>
      <c r="C117" s="69" t="s">
        <v>320</v>
      </c>
      <c r="D117" s="69">
        <v>1</v>
      </c>
      <c r="E117" s="69">
        <v>1</v>
      </c>
    </row>
    <row r="118" spans="2:5" x14ac:dyDescent="0.25">
      <c r="B118" s="69" t="s">
        <v>95</v>
      </c>
      <c r="C118" s="69" t="s">
        <v>94</v>
      </c>
      <c r="D118" s="69">
        <v>2</v>
      </c>
      <c r="E118" s="69">
        <v>2</v>
      </c>
    </row>
    <row r="119" spans="2:5" x14ac:dyDescent="0.25">
      <c r="B119" s="69" t="s">
        <v>255</v>
      </c>
      <c r="C119" s="69" t="s">
        <v>254</v>
      </c>
      <c r="D119" s="69">
        <v>11</v>
      </c>
      <c r="E119" s="69">
        <v>11</v>
      </c>
    </row>
    <row r="120" spans="2:5" x14ac:dyDescent="0.25">
      <c r="B120" s="69" t="s">
        <v>413</v>
      </c>
      <c r="C120" s="69" t="s">
        <v>412</v>
      </c>
      <c r="D120" s="69">
        <v>1</v>
      </c>
      <c r="E120" s="69">
        <v>1</v>
      </c>
    </row>
    <row r="121" spans="2:5" x14ac:dyDescent="0.25">
      <c r="B121" s="69" t="s">
        <v>509</v>
      </c>
      <c r="C121" s="69" t="s">
        <v>574</v>
      </c>
      <c r="D121" s="69">
        <v>15</v>
      </c>
      <c r="E121" s="69">
        <v>15</v>
      </c>
    </row>
    <row r="122" spans="2:5" x14ac:dyDescent="0.25">
      <c r="B122" s="69" t="s">
        <v>367</v>
      </c>
      <c r="C122" s="69" t="s">
        <v>366</v>
      </c>
      <c r="D122" s="69">
        <v>1</v>
      </c>
      <c r="E122" s="69">
        <v>1</v>
      </c>
    </row>
    <row r="123" spans="2:5" x14ac:dyDescent="0.25">
      <c r="B123" s="69" t="s">
        <v>391</v>
      </c>
      <c r="C123" s="69" t="s">
        <v>390</v>
      </c>
      <c r="D123" s="69">
        <v>15</v>
      </c>
      <c r="E123" s="69">
        <v>15</v>
      </c>
    </row>
    <row r="124" spans="2:5" x14ac:dyDescent="0.25">
      <c r="B124" s="69" t="s">
        <v>425</v>
      </c>
      <c r="C124" s="69" t="s">
        <v>424</v>
      </c>
      <c r="D124" s="69">
        <v>12</v>
      </c>
      <c r="E124" s="69">
        <v>12</v>
      </c>
    </row>
    <row r="125" spans="2:5" x14ac:dyDescent="0.25">
      <c r="B125" s="69" t="s">
        <v>576</v>
      </c>
      <c r="C125" s="69" t="s">
        <v>575</v>
      </c>
      <c r="D125" s="69">
        <v>1</v>
      </c>
      <c r="E125" s="69">
        <v>1</v>
      </c>
    </row>
    <row r="126" spans="2:5" x14ac:dyDescent="0.25">
      <c r="B126" s="69" t="s">
        <v>399</v>
      </c>
      <c r="C126" s="69" t="s">
        <v>398</v>
      </c>
      <c r="D126" s="69">
        <v>16</v>
      </c>
      <c r="E126" s="69">
        <v>16</v>
      </c>
    </row>
    <row r="127" spans="2:5" x14ac:dyDescent="0.25">
      <c r="B127" s="69" t="s">
        <v>505</v>
      </c>
      <c r="C127" s="69" t="s">
        <v>577</v>
      </c>
      <c r="D127" s="69">
        <v>19</v>
      </c>
      <c r="E127" s="69">
        <v>19</v>
      </c>
    </row>
    <row r="128" spans="2:5" x14ac:dyDescent="0.25">
      <c r="B128" s="69" t="s">
        <v>204</v>
      </c>
      <c r="C128" s="69" t="s">
        <v>203</v>
      </c>
      <c r="D128" s="69">
        <v>16</v>
      </c>
      <c r="E128" s="69">
        <v>16</v>
      </c>
    </row>
    <row r="129" spans="2:5" x14ac:dyDescent="0.25">
      <c r="B129" s="69" t="s">
        <v>186</v>
      </c>
      <c r="C129" s="69" t="s">
        <v>185</v>
      </c>
      <c r="D129" s="69">
        <v>7</v>
      </c>
      <c r="E129" s="69">
        <v>7</v>
      </c>
    </row>
    <row r="130" spans="2:5" x14ac:dyDescent="0.25">
      <c r="B130" s="69" t="s">
        <v>315</v>
      </c>
      <c r="C130" s="69" t="s">
        <v>314</v>
      </c>
      <c r="D130" s="69">
        <v>8</v>
      </c>
      <c r="E130" s="69">
        <v>8</v>
      </c>
    </row>
    <row r="131" spans="2:5" x14ac:dyDescent="0.25">
      <c r="B131" s="69" t="s">
        <v>113</v>
      </c>
      <c r="C131" s="69" t="s">
        <v>112</v>
      </c>
      <c r="D131" s="69">
        <v>12</v>
      </c>
      <c r="E131" s="69">
        <v>12</v>
      </c>
    </row>
    <row r="132" spans="2:5" x14ac:dyDescent="0.25">
      <c r="B132" s="69" t="s">
        <v>453</v>
      </c>
      <c r="C132" s="69" t="s">
        <v>452</v>
      </c>
      <c r="D132" s="69">
        <v>12</v>
      </c>
      <c r="E132" s="69">
        <v>12</v>
      </c>
    </row>
    <row r="133" spans="2:5" x14ac:dyDescent="0.25">
      <c r="B133" s="69" t="s">
        <v>383</v>
      </c>
      <c r="C133" s="69" t="s">
        <v>382</v>
      </c>
      <c r="D133" s="69">
        <v>16</v>
      </c>
      <c r="E133" s="69">
        <v>16</v>
      </c>
    </row>
    <row r="134" spans="2:5" x14ac:dyDescent="0.25">
      <c r="B134" s="69" t="s">
        <v>385</v>
      </c>
      <c r="C134" s="69" t="s">
        <v>384</v>
      </c>
      <c r="D134" s="69">
        <v>18</v>
      </c>
      <c r="E134" s="69">
        <v>18</v>
      </c>
    </row>
    <row r="135" spans="2:5" x14ac:dyDescent="0.25">
      <c r="B135" s="69" t="s">
        <v>93</v>
      </c>
      <c r="C135" s="69" t="s">
        <v>92</v>
      </c>
      <c r="D135" s="69">
        <v>20</v>
      </c>
      <c r="E135" s="69">
        <v>20</v>
      </c>
    </row>
    <row r="136" spans="2:5" x14ac:dyDescent="0.25">
      <c r="B136" s="69" t="s">
        <v>121</v>
      </c>
      <c r="C136" s="69" t="s">
        <v>120</v>
      </c>
      <c r="D136" s="69">
        <v>11</v>
      </c>
      <c r="E136" s="69">
        <v>11</v>
      </c>
    </row>
    <row r="137" spans="2:5" x14ac:dyDescent="0.25">
      <c r="B137" s="69" t="s">
        <v>579</v>
      </c>
      <c r="C137" s="69" t="s">
        <v>578</v>
      </c>
      <c r="D137" s="69">
        <v>1</v>
      </c>
      <c r="E137" s="69">
        <v>1</v>
      </c>
    </row>
    <row r="138" spans="2:5" x14ac:dyDescent="0.25">
      <c r="B138" s="69" t="s">
        <v>359</v>
      </c>
      <c r="C138" s="69" t="s">
        <v>358</v>
      </c>
      <c r="D138" s="69">
        <v>4</v>
      </c>
      <c r="E138" s="69">
        <v>4</v>
      </c>
    </row>
    <row r="139" spans="2:5" x14ac:dyDescent="0.25">
      <c r="B139" s="69" t="s">
        <v>495</v>
      </c>
      <c r="C139" s="69" t="s">
        <v>494</v>
      </c>
      <c r="D139" s="69">
        <v>16</v>
      </c>
      <c r="E139" s="69">
        <v>16</v>
      </c>
    </row>
    <row r="140" spans="2:5" x14ac:dyDescent="0.25">
      <c r="B140" s="69" t="s">
        <v>361</v>
      </c>
      <c r="C140" s="69" t="s">
        <v>360</v>
      </c>
      <c r="D140" s="69">
        <v>8</v>
      </c>
      <c r="E140" s="69">
        <v>8</v>
      </c>
    </row>
    <row r="141" spans="2:5" x14ac:dyDescent="0.25">
      <c r="B141" s="69" t="s">
        <v>319</v>
      </c>
      <c r="C141" s="69" t="s">
        <v>318</v>
      </c>
      <c r="D141" s="69">
        <v>8</v>
      </c>
      <c r="E141" s="69">
        <v>8</v>
      </c>
    </row>
    <row r="142" spans="2:5" x14ac:dyDescent="0.25">
      <c r="B142" s="69" t="s">
        <v>439</v>
      </c>
      <c r="C142" s="69" t="s">
        <v>438</v>
      </c>
      <c r="D142" s="69">
        <v>5</v>
      </c>
      <c r="E142" s="69">
        <v>5</v>
      </c>
    </row>
    <row r="143" spans="2:5" x14ac:dyDescent="0.25">
      <c r="B143" s="69" t="s">
        <v>455</v>
      </c>
      <c r="C143" s="69" t="s">
        <v>454</v>
      </c>
      <c r="D143" s="69">
        <v>1</v>
      </c>
      <c r="E143" s="69">
        <v>1</v>
      </c>
    </row>
    <row r="144" spans="2:5" x14ac:dyDescent="0.25">
      <c r="B144" s="69" t="s">
        <v>295</v>
      </c>
      <c r="C144" s="69" t="s">
        <v>294</v>
      </c>
      <c r="D144" s="69">
        <v>2</v>
      </c>
      <c r="E144" s="69">
        <v>2</v>
      </c>
    </row>
    <row r="145" spans="2:5" x14ac:dyDescent="0.25">
      <c r="B145" s="69" t="s">
        <v>469</v>
      </c>
      <c r="C145" s="69" t="s">
        <v>468</v>
      </c>
      <c r="D145" s="69">
        <v>24</v>
      </c>
      <c r="E145" s="69">
        <v>24</v>
      </c>
    </row>
    <row r="146" spans="2:5" x14ac:dyDescent="0.25">
      <c r="B146" s="69" t="s">
        <v>429</v>
      </c>
      <c r="C146" s="69" t="s">
        <v>428</v>
      </c>
      <c r="D146" s="69">
        <v>2</v>
      </c>
      <c r="E146" s="69">
        <v>2</v>
      </c>
    </row>
    <row r="147" spans="2:5" x14ac:dyDescent="0.25">
      <c r="B147" s="69" t="s">
        <v>181</v>
      </c>
      <c r="C147" s="69" t="s">
        <v>180</v>
      </c>
      <c r="D147" s="69">
        <v>2</v>
      </c>
      <c r="E147" s="69">
        <v>2</v>
      </c>
    </row>
    <row r="148" spans="2:5" x14ac:dyDescent="0.25">
      <c r="B148" s="69" t="s">
        <v>337</v>
      </c>
      <c r="C148" s="69" t="s">
        <v>336</v>
      </c>
      <c r="D148" s="69">
        <v>25</v>
      </c>
      <c r="E148" s="69">
        <v>25</v>
      </c>
    </row>
    <row r="149" spans="2:5" x14ac:dyDescent="0.25">
      <c r="B149" s="69" t="s">
        <v>153</v>
      </c>
      <c r="C149" s="69" t="s">
        <v>152</v>
      </c>
      <c r="D149" s="69">
        <v>7</v>
      </c>
      <c r="E149" s="69">
        <v>7</v>
      </c>
    </row>
    <row r="150" spans="2:5" x14ac:dyDescent="0.25">
      <c r="B150" s="69" t="s">
        <v>581</v>
      </c>
      <c r="C150" s="69" t="s">
        <v>580</v>
      </c>
      <c r="D150" s="69">
        <v>5</v>
      </c>
      <c r="E150" s="69">
        <v>5</v>
      </c>
    </row>
    <row r="151" spans="2:5" x14ac:dyDescent="0.25">
      <c r="B151" s="69" t="s">
        <v>141</v>
      </c>
      <c r="C151" s="69" t="s">
        <v>140</v>
      </c>
      <c r="D151" s="69">
        <v>9</v>
      </c>
      <c r="E151" s="69">
        <v>9</v>
      </c>
    </row>
    <row r="152" spans="2:5" x14ac:dyDescent="0.25">
      <c r="B152" s="69" t="s">
        <v>375</v>
      </c>
      <c r="C152" s="69" t="s">
        <v>374</v>
      </c>
      <c r="D152" s="69">
        <v>6</v>
      </c>
      <c r="E152" s="69">
        <v>6</v>
      </c>
    </row>
    <row r="153" spans="2:5" x14ac:dyDescent="0.25">
      <c r="B153" s="69" t="s">
        <v>373</v>
      </c>
      <c r="C153" s="69" t="s">
        <v>372</v>
      </c>
      <c r="D153" s="69">
        <v>6</v>
      </c>
      <c r="E153" s="69">
        <v>6</v>
      </c>
    </row>
    <row r="154" spans="2:5" x14ac:dyDescent="0.25">
      <c r="B154" s="69" t="s">
        <v>253</v>
      </c>
      <c r="C154" s="69" t="s">
        <v>252</v>
      </c>
      <c r="D154" s="69">
        <v>2</v>
      </c>
      <c r="E154" s="69">
        <v>2</v>
      </c>
    </row>
    <row r="155" spans="2:5" x14ac:dyDescent="0.25">
      <c r="B155" s="69" t="s">
        <v>167</v>
      </c>
      <c r="C155" s="69" t="s">
        <v>166</v>
      </c>
      <c r="D155" s="69">
        <v>3</v>
      </c>
      <c r="E155" s="69">
        <v>3</v>
      </c>
    </row>
    <row r="156" spans="2:5" x14ac:dyDescent="0.25">
      <c r="B156" s="69" t="s">
        <v>525</v>
      </c>
      <c r="C156" s="69" t="s">
        <v>524</v>
      </c>
      <c r="D156" s="69">
        <v>1</v>
      </c>
      <c r="E156" s="69">
        <v>1</v>
      </c>
    </row>
    <row r="157" spans="2:5" x14ac:dyDescent="0.25">
      <c r="B157" s="69" t="s">
        <v>547</v>
      </c>
      <c r="C157" s="69" t="s">
        <v>546</v>
      </c>
      <c r="D157" s="69">
        <v>52</v>
      </c>
      <c r="E157" s="69">
        <v>52</v>
      </c>
    </row>
    <row r="158" spans="2:5" x14ac:dyDescent="0.25">
      <c r="B158" s="69" t="s">
        <v>237</v>
      </c>
      <c r="C158" s="69" t="s">
        <v>236</v>
      </c>
      <c r="D158" s="69">
        <v>9</v>
      </c>
      <c r="E158" s="69">
        <v>9</v>
      </c>
    </row>
    <row r="159" spans="2:5" x14ac:dyDescent="0.25">
      <c r="B159" s="69" t="s">
        <v>305</v>
      </c>
      <c r="C159" s="69" t="s">
        <v>304</v>
      </c>
      <c r="D159" s="69">
        <v>12</v>
      </c>
      <c r="E159" s="69">
        <v>12</v>
      </c>
    </row>
    <row r="160" spans="2:5" x14ac:dyDescent="0.25">
      <c r="B160" s="69" t="s">
        <v>171</v>
      </c>
      <c r="C160" s="69" t="s">
        <v>170</v>
      </c>
      <c r="D160" s="69">
        <v>20</v>
      </c>
      <c r="E160" s="69">
        <v>20</v>
      </c>
    </row>
    <row r="161" spans="2:5" x14ac:dyDescent="0.25">
      <c r="B161" s="69" t="s">
        <v>239</v>
      </c>
      <c r="C161" s="69" t="s">
        <v>238</v>
      </c>
      <c r="D161" s="69">
        <v>7</v>
      </c>
      <c r="E161" s="69">
        <v>7</v>
      </c>
    </row>
    <row r="162" spans="2:5" x14ac:dyDescent="0.25">
      <c r="B162" s="69" t="s">
        <v>267</v>
      </c>
      <c r="C162" s="69" t="s">
        <v>266</v>
      </c>
      <c r="D162" s="69">
        <v>3</v>
      </c>
      <c r="E162" s="69">
        <v>3</v>
      </c>
    </row>
    <row r="163" spans="2:5" x14ac:dyDescent="0.25">
      <c r="B163" s="69" t="s">
        <v>529</v>
      </c>
      <c r="C163" s="69" t="s">
        <v>528</v>
      </c>
      <c r="D163" s="69">
        <v>8</v>
      </c>
      <c r="E163" s="69">
        <v>8</v>
      </c>
    </row>
    <row r="164" spans="2:5" x14ac:dyDescent="0.25">
      <c r="B164" s="69" t="s">
        <v>549</v>
      </c>
      <c r="C164" s="69" t="s">
        <v>548</v>
      </c>
      <c r="D164" s="69">
        <v>9</v>
      </c>
      <c r="E164" s="69">
        <v>9</v>
      </c>
    </row>
    <row r="165" spans="2:5" x14ac:dyDescent="0.25">
      <c r="B165" s="69" t="s">
        <v>347</v>
      </c>
      <c r="C165" s="69" t="s">
        <v>346</v>
      </c>
      <c r="D165" s="69">
        <v>26</v>
      </c>
      <c r="E165" s="69">
        <v>26</v>
      </c>
    </row>
    <row r="166" spans="2:5" x14ac:dyDescent="0.25">
      <c r="B166" s="69" t="s">
        <v>269</v>
      </c>
      <c r="C166" s="69" t="s">
        <v>268</v>
      </c>
      <c r="D166" s="69">
        <v>9</v>
      </c>
      <c r="E166" s="69">
        <v>9</v>
      </c>
    </row>
    <row r="167" spans="2:5" x14ac:dyDescent="0.25">
      <c r="B167" s="69" t="s">
        <v>127</v>
      </c>
      <c r="C167" s="69" t="s">
        <v>126</v>
      </c>
      <c r="D167" s="69">
        <v>7</v>
      </c>
      <c r="E167" s="69">
        <v>7</v>
      </c>
    </row>
    <row r="168" spans="2:5" x14ac:dyDescent="0.25">
      <c r="B168" s="69" t="s">
        <v>75</v>
      </c>
      <c r="C168" s="69" t="s">
        <v>74</v>
      </c>
      <c r="D168" s="69">
        <v>14</v>
      </c>
      <c r="E168" s="69">
        <v>14</v>
      </c>
    </row>
    <row r="169" spans="2:5" x14ac:dyDescent="0.25">
      <c r="B169" s="69" t="s">
        <v>247</v>
      </c>
      <c r="C169" s="69" t="s">
        <v>246</v>
      </c>
      <c r="D169" s="69">
        <v>23</v>
      </c>
      <c r="E169" s="69">
        <v>23</v>
      </c>
    </row>
    <row r="170" spans="2:5" x14ac:dyDescent="0.25">
      <c r="B170" s="69" t="s">
        <v>451</v>
      </c>
      <c r="C170" s="69" t="s">
        <v>450</v>
      </c>
      <c r="D170" s="69">
        <v>11</v>
      </c>
      <c r="E170" s="69">
        <v>11</v>
      </c>
    </row>
    <row r="171" spans="2:5" x14ac:dyDescent="0.25">
      <c r="B171" s="69" t="s">
        <v>423</v>
      </c>
      <c r="C171" s="69" t="s">
        <v>422</v>
      </c>
      <c r="D171" s="69">
        <v>14</v>
      </c>
      <c r="E171" s="69">
        <v>14</v>
      </c>
    </row>
    <row r="172" spans="2:5" x14ac:dyDescent="0.25">
      <c r="B172" s="69" t="s">
        <v>407</v>
      </c>
      <c r="C172" s="69" t="s">
        <v>406</v>
      </c>
      <c r="D172" s="69">
        <v>15</v>
      </c>
      <c r="E172" s="69">
        <v>15</v>
      </c>
    </row>
    <row r="173" spans="2:5" x14ac:dyDescent="0.25">
      <c r="B173" s="69" t="s">
        <v>188</v>
      </c>
      <c r="C173" s="69" t="s">
        <v>187</v>
      </c>
      <c r="D173" s="69">
        <v>1</v>
      </c>
      <c r="E173" s="69">
        <v>1</v>
      </c>
    </row>
    <row r="174" spans="2:5" x14ac:dyDescent="0.25">
      <c r="B174" s="69" t="s">
        <v>465</v>
      </c>
      <c r="C174" s="69" t="s">
        <v>464</v>
      </c>
      <c r="D174" s="69">
        <v>6</v>
      </c>
      <c r="E174" s="69">
        <v>6</v>
      </c>
    </row>
    <row r="175" spans="2:5" x14ac:dyDescent="0.25">
      <c r="B175" s="69" t="s">
        <v>81</v>
      </c>
      <c r="C175" s="69" t="s">
        <v>80</v>
      </c>
      <c r="D175" s="69">
        <v>4</v>
      </c>
      <c r="E175" s="69">
        <v>4</v>
      </c>
    </row>
    <row r="176" spans="2:5" x14ac:dyDescent="0.25">
      <c r="B176" s="69" t="s">
        <v>157</v>
      </c>
      <c r="C176" s="69" t="s">
        <v>156</v>
      </c>
      <c r="D176" s="69">
        <v>4</v>
      </c>
      <c r="E176" s="69">
        <v>4</v>
      </c>
    </row>
    <row r="177" spans="2:5" x14ac:dyDescent="0.25">
      <c r="B177" s="69" t="s">
        <v>485</v>
      </c>
      <c r="C177" s="69" t="s">
        <v>484</v>
      </c>
      <c r="D177" s="69">
        <v>1</v>
      </c>
      <c r="E177" s="69">
        <v>1</v>
      </c>
    </row>
    <row r="178" spans="2:5" x14ac:dyDescent="0.25">
      <c r="B178" s="69" t="s">
        <v>506</v>
      </c>
      <c r="C178" s="69" t="s">
        <v>582</v>
      </c>
      <c r="D178" s="69">
        <v>11</v>
      </c>
      <c r="E178" s="69">
        <v>11</v>
      </c>
    </row>
    <row r="179" spans="2:5" x14ac:dyDescent="0.25">
      <c r="B179" s="69" t="s">
        <v>491</v>
      </c>
      <c r="C179" s="69" t="s">
        <v>490</v>
      </c>
      <c r="D179" s="69">
        <v>11</v>
      </c>
      <c r="E179" s="69">
        <v>11</v>
      </c>
    </row>
    <row r="180" spans="2:5" x14ac:dyDescent="0.25">
      <c r="B180" s="69" t="s">
        <v>331</v>
      </c>
      <c r="C180" s="69" t="s">
        <v>330</v>
      </c>
      <c r="D180" s="69">
        <v>12</v>
      </c>
      <c r="E180" s="69">
        <v>12</v>
      </c>
    </row>
    <row r="181" spans="2:5" x14ac:dyDescent="0.25">
      <c r="B181" s="69" t="s">
        <v>271</v>
      </c>
      <c r="C181" s="69" t="s">
        <v>270</v>
      </c>
      <c r="D181" s="69">
        <v>15</v>
      </c>
      <c r="E181" s="69">
        <v>15</v>
      </c>
    </row>
    <row r="182" spans="2:5" x14ac:dyDescent="0.25">
      <c r="B182" s="69" t="s">
        <v>131</v>
      </c>
      <c r="C182" s="69" t="s">
        <v>130</v>
      </c>
      <c r="D182" s="69">
        <v>9</v>
      </c>
      <c r="E182" s="69">
        <v>9</v>
      </c>
    </row>
    <row r="183" spans="2:5" x14ac:dyDescent="0.25">
      <c r="B183" s="69" t="s">
        <v>507</v>
      </c>
      <c r="C183" s="69" t="s">
        <v>583</v>
      </c>
      <c r="D183" s="69">
        <v>17</v>
      </c>
      <c r="E183" s="69">
        <v>17</v>
      </c>
    </row>
    <row r="184" spans="2:5" x14ac:dyDescent="0.25">
      <c r="B184" s="69" t="s">
        <v>222</v>
      </c>
      <c r="C184" s="69" t="s">
        <v>221</v>
      </c>
      <c r="D184" s="69">
        <v>1</v>
      </c>
      <c r="E184" s="69">
        <v>1</v>
      </c>
    </row>
    <row r="185" spans="2:5" x14ac:dyDescent="0.25">
      <c r="B185" s="69" t="s">
        <v>415</v>
      </c>
      <c r="C185" s="69" t="s">
        <v>414</v>
      </c>
      <c r="D185" s="69">
        <v>3</v>
      </c>
      <c r="E185" s="69">
        <v>3</v>
      </c>
    </row>
    <row r="186" spans="2:5" x14ac:dyDescent="0.25">
      <c r="B186" s="69" t="s">
        <v>190</v>
      </c>
      <c r="C186" s="69" t="s">
        <v>189</v>
      </c>
      <c r="D186" s="69">
        <v>8</v>
      </c>
      <c r="E186" s="69">
        <v>8</v>
      </c>
    </row>
    <row r="187" spans="2:5" x14ac:dyDescent="0.25">
      <c r="B187" s="69" t="s">
        <v>369</v>
      </c>
      <c r="C187" s="69" t="s">
        <v>368</v>
      </c>
      <c r="D187" s="69">
        <v>8</v>
      </c>
      <c r="E187" s="69">
        <v>8</v>
      </c>
    </row>
    <row r="188" spans="2:5" x14ac:dyDescent="0.25">
      <c r="B188" s="69" t="s">
        <v>192</v>
      </c>
      <c r="C188" s="69" t="s">
        <v>191</v>
      </c>
      <c r="D188" s="69">
        <v>1</v>
      </c>
      <c r="E188" s="69">
        <v>1</v>
      </c>
    </row>
    <row r="189" spans="2:5" x14ac:dyDescent="0.25">
      <c r="B189" s="69" t="s">
        <v>335</v>
      </c>
      <c r="C189" s="69" t="s">
        <v>334</v>
      </c>
      <c r="D189" s="69">
        <v>5</v>
      </c>
      <c r="E189" s="69">
        <v>5</v>
      </c>
    </row>
    <row r="190" spans="2:5" x14ac:dyDescent="0.25">
      <c r="B190" s="69" t="s">
        <v>299</v>
      </c>
      <c r="C190" s="69" t="s">
        <v>298</v>
      </c>
      <c r="D190" s="69">
        <v>9</v>
      </c>
      <c r="E190" s="69">
        <v>9</v>
      </c>
    </row>
    <row r="191" spans="2:5" x14ac:dyDescent="0.25">
      <c r="B191" s="69" t="s">
        <v>445</v>
      </c>
      <c r="C191" s="69" t="s">
        <v>444</v>
      </c>
      <c r="D191" s="69">
        <v>5</v>
      </c>
      <c r="E191" s="69">
        <v>5</v>
      </c>
    </row>
    <row r="192" spans="2:5" x14ac:dyDescent="0.25">
      <c r="B192" s="69" t="s">
        <v>273</v>
      </c>
      <c r="C192" s="69" t="s">
        <v>272</v>
      </c>
      <c r="D192" s="69">
        <v>8</v>
      </c>
      <c r="E192" s="69">
        <v>8</v>
      </c>
    </row>
    <row r="193" spans="2:5" x14ac:dyDescent="0.25">
      <c r="B193" s="69" t="s">
        <v>103</v>
      </c>
      <c r="C193" s="69" t="s">
        <v>102</v>
      </c>
      <c r="D193" s="69">
        <v>6</v>
      </c>
      <c r="E193" s="69">
        <v>6</v>
      </c>
    </row>
    <row r="194" spans="2:5" x14ac:dyDescent="0.25">
      <c r="B194" s="69" t="s">
        <v>513</v>
      </c>
      <c r="C194" s="69" t="s">
        <v>512</v>
      </c>
      <c r="D194" s="69">
        <v>2</v>
      </c>
      <c r="E194" s="69">
        <v>2</v>
      </c>
    </row>
    <row r="195" spans="2:5" x14ac:dyDescent="0.25">
      <c r="B195" s="69" t="s">
        <v>387</v>
      </c>
      <c r="C195" s="69" t="s">
        <v>386</v>
      </c>
      <c r="D195" s="69">
        <v>19</v>
      </c>
      <c r="E195" s="69">
        <v>19</v>
      </c>
    </row>
    <row r="196" spans="2:5" x14ac:dyDescent="0.25">
      <c r="B196" s="69" t="s">
        <v>198</v>
      </c>
      <c r="C196" s="69" t="s">
        <v>197</v>
      </c>
      <c r="D196" s="69">
        <v>7</v>
      </c>
      <c r="E196" s="69">
        <v>7</v>
      </c>
    </row>
    <row r="197" spans="2:5" x14ac:dyDescent="0.25">
      <c r="B197" s="69" t="s">
        <v>62</v>
      </c>
      <c r="C197" s="69" t="s">
        <v>61</v>
      </c>
      <c r="D197" s="69">
        <v>4</v>
      </c>
      <c r="E197" s="69">
        <v>4</v>
      </c>
    </row>
    <row r="198" spans="2:5" x14ac:dyDescent="0.25">
      <c r="B198" s="69" t="s">
        <v>159</v>
      </c>
      <c r="C198" s="69" t="s">
        <v>158</v>
      </c>
      <c r="D198" s="69">
        <v>5</v>
      </c>
      <c r="E198" s="69">
        <v>5</v>
      </c>
    </row>
    <row r="199" spans="2:5" x14ac:dyDescent="0.25">
      <c r="B199" s="69" t="s">
        <v>551</v>
      </c>
      <c r="C199" s="69" t="s">
        <v>550</v>
      </c>
      <c r="D199" s="69">
        <v>18</v>
      </c>
      <c r="E199" s="69">
        <v>18</v>
      </c>
    </row>
    <row r="200" spans="2:5" x14ac:dyDescent="0.25">
      <c r="B200" s="69" t="s">
        <v>220</v>
      </c>
      <c r="C200" s="69" t="s">
        <v>219</v>
      </c>
      <c r="D200" s="69">
        <v>6</v>
      </c>
      <c r="E200" s="69">
        <v>6</v>
      </c>
    </row>
    <row r="201" spans="2:5" x14ac:dyDescent="0.25">
      <c r="B201" s="69" t="s">
        <v>224</v>
      </c>
      <c r="C201" s="69" t="s">
        <v>223</v>
      </c>
      <c r="D201" s="69">
        <v>5</v>
      </c>
      <c r="E201" s="69">
        <v>5</v>
      </c>
    </row>
    <row r="202" spans="2:5" x14ac:dyDescent="0.25">
      <c r="B202" s="69" t="s">
        <v>371</v>
      </c>
      <c r="C202" s="69" t="s">
        <v>370</v>
      </c>
      <c r="D202" s="69">
        <v>9</v>
      </c>
      <c r="E202" s="69">
        <v>9</v>
      </c>
    </row>
    <row r="203" spans="2:5" x14ac:dyDescent="0.25">
      <c r="B203" s="69" t="s">
        <v>343</v>
      </c>
      <c r="C203" s="69" t="s">
        <v>342</v>
      </c>
      <c r="D203" s="69">
        <v>5</v>
      </c>
      <c r="E203" s="69">
        <v>5</v>
      </c>
    </row>
    <row r="204" spans="2:5" x14ac:dyDescent="0.25">
      <c r="B204" s="69" t="s">
        <v>143</v>
      </c>
      <c r="C204" s="69" t="s">
        <v>142</v>
      </c>
      <c r="D204" s="69">
        <v>1</v>
      </c>
      <c r="E204" s="69">
        <v>1</v>
      </c>
    </row>
    <row r="205" spans="2:5" x14ac:dyDescent="0.25">
      <c r="B205" s="69" t="s">
        <v>447</v>
      </c>
      <c r="C205" s="69" t="s">
        <v>446</v>
      </c>
      <c r="D205" s="69">
        <v>11</v>
      </c>
      <c r="E205" s="69">
        <v>11</v>
      </c>
    </row>
    <row r="206" spans="2:5" x14ac:dyDescent="0.25">
      <c r="B206" s="69" t="s">
        <v>261</v>
      </c>
      <c r="C206" s="69" t="s">
        <v>260</v>
      </c>
      <c r="D206" s="69">
        <v>20</v>
      </c>
      <c r="E206" s="69">
        <v>20</v>
      </c>
    </row>
    <row r="207" spans="2:5" x14ac:dyDescent="0.25">
      <c r="B207" s="69" t="s">
        <v>531</v>
      </c>
      <c r="C207" s="69" t="s">
        <v>530</v>
      </c>
      <c r="D207" s="69">
        <v>5</v>
      </c>
      <c r="E207" s="69">
        <v>5</v>
      </c>
    </row>
    <row r="208" spans="2:5" x14ac:dyDescent="0.25">
      <c r="B208" s="69" t="s">
        <v>218</v>
      </c>
      <c r="C208" s="69" t="s">
        <v>217</v>
      </c>
      <c r="D208" s="69">
        <v>3</v>
      </c>
      <c r="E208" s="69">
        <v>3</v>
      </c>
    </row>
    <row r="209" spans="2:5" x14ac:dyDescent="0.25">
      <c r="B209" s="69" t="s">
        <v>229</v>
      </c>
      <c r="C209" s="69" t="s">
        <v>228</v>
      </c>
      <c r="D209" s="69">
        <v>13</v>
      </c>
      <c r="E209" s="69">
        <v>13</v>
      </c>
    </row>
    <row r="210" spans="2:5" x14ac:dyDescent="0.25">
      <c r="B210" s="69" t="s">
        <v>493</v>
      </c>
      <c r="C210" s="69" t="s">
        <v>492</v>
      </c>
      <c r="D210" s="69">
        <v>6</v>
      </c>
      <c r="E210" s="69">
        <v>6</v>
      </c>
    </row>
    <row r="211" spans="2:5" x14ac:dyDescent="0.25">
      <c r="B211" s="69" t="s">
        <v>289</v>
      </c>
      <c r="C211" s="69" t="s">
        <v>288</v>
      </c>
      <c r="D211" s="69">
        <v>19</v>
      </c>
      <c r="E211" s="69">
        <v>19</v>
      </c>
    </row>
    <row r="212" spans="2:5" x14ac:dyDescent="0.25">
      <c r="B212" s="69" t="s">
        <v>515</v>
      </c>
      <c r="C212" s="69" t="s">
        <v>514</v>
      </c>
      <c r="D212" s="69">
        <v>3</v>
      </c>
      <c r="E212" s="69">
        <v>3</v>
      </c>
    </row>
    <row r="213" spans="2:5" x14ac:dyDescent="0.25">
      <c r="B213" s="69" t="s">
        <v>333</v>
      </c>
      <c r="C213" s="69" t="s">
        <v>332</v>
      </c>
      <c r="D213" s="69">
        <v>1</v>
      </c>
      <c r="E213" s="69">
        <v>1</v>
      </c>
    </row>
    <row r="214" spans="2:5" x14ac:dyDescent="0.25">
      <c r="B214" s="69" t="s">
        <v>435</v>
      </c>
      <c r="C214" s="69" t="s">
        <v>434</v>
      </c>
      <c r="D214" s="69">
        <v>3</v>
      </c>
      <c r="E214" s="69">
        <v>3</v>
      </c>
    </row>
    <row r="215" spans="2:5" x14ac:dyDescent="0.25">
      <c r="B215" s="69" t="s">
        <v>135</v>
      </c>
      <c r="C215" s="69" t="s">
        <v>134</v>
      </c>
      <c r="D215" s="69">
        <v>7</v>
      </c>
      <c r="E215" s="69">
        <v>7</v>
      </c>
    </row>
    <row r="216" spans="2:5" x14ac:dyDescent="0.25">
      <c r="B216" s="69" t="s">
        <v>87</v>
      </c>
      <c r="C216" s="69" t="s">
        <v>86</v>
      </c>
      <c r="D216" s="69">
        <v>5</v>
      </c>
      <c r="E216" s="69">
        <v>5</v>
      </c>
    </row>
    <row r="217" spans="2:5" x14ac:dyDescent="0.25">
      <c r="B217" s="69" t="s">
        <v>585</v>
      </c>
      <c r="C217" s="69" t="s">
        <v>584</v>
      </c>
      <c r="D217" s="69">
        <v>1</v>
      </c>
      <c r="E217" s="69">
        <v>1</v>
      </c>
    </row>
    <row r="218" spans="2:5" x14ac:dyDescent="0.25">
      <c r="B218" s="69" t="s">
        <v>441</v>
      </c>
      <c r="C218" s="69" t="s">
        <v>440</v>
      </c>
      <c r="D218" s="69">
        <v>4</v>
      </c>
      <c r="E218" s="69">
        <v>4</v>
      </c>
    </row>
    <row r="219" spans="2:5" x14ac:dyDescent="0.25">
      <c r="B219" s="69" t="s">
        <v>459</v>
      </c>
      <c r="C219" s="69" t="s">
        <v>458</v>
      </c>
      <c r="D219" s="69">
        <v>9</v>
      </c>
      <c r="E219" s="69">
        <v>9</v>
      </c>
    </row>
    <row r="220" spans="2:5" x14ac:dyDescent="0.25">
      <c r="B220" s="69" t="s">
        <v>417</v>
      </c>
      <c r="C220" s="69" t="s">
        <v>416</v>
      </c>
      <c r="D220" s="69">
        <v>15</v>
      </c>
      <c r="E220" s="69">
        <v>15</v>
      </c>
    </row>
    <row r="221" spans="2:5" x14ac:dyDescent="0.25">
      <c r="B221" s="69" t="s">
        <v>339</v>
      </c>
      <c r="C221" s="69" t="s">
        <v>338</v>
      </c>
      <c r="D221" s="69">
        <v>10</v>
      </c>
      <c r="E221" s="69">
        <v>10</v>
      </c>
    </row>
    <row r="222" spans="2:5" x14ac:dyDescent="0.25">
      <c r="B222" s="69" t="s">
        <v>503</v>
      </c>
      <c r="C222" s="69" t="s">
        <v>586</v>
      </c>
      <c r="D222" s="69">
        <v>27</v>
      </c>
      <c r="E222" s="69">
        <v>27</v>
      </c>
    </row>
    <row r="223" spans="2:5" x14ac:dyDescent="0.25">
      <c r="B223" s="69" t="s">
        <v>355</v>
      </c>
      <c r="C223" s="69" t="s">
        <v>354</v>
      </c>
      <c r="D223" s="69">
        <v>13</v>
      </c>
      <c r="E223" s="69">
        <v>13</v>
      </c>
    </row>
    <row r="224" spans="2:5" x14ac:dyDescent="0.25">
      <c r="B224" s="69" t="s">
        <v>403</v>
      </c>
      <c r="C224" s="69" t="s">
        <v>402</v>
      </c>
      <c r="D224" s="69">
        <v>11</v>
      </c>
      <c r="E224" s="69">
        <v>11</v>
      </c>
    </row>
    <row r="225" spans="2:5" x14ac:dyDescent="0.25">
      <c r="B225" s="69" t="s">
        <v>147</v>
      </c>
      <c r="C225" s="69" t="s">
        <v>146</v>
      </c>
      <c r="D225" s="69">
        <v>19</v>
      </c>
      <c r="E225" s="69">
        <v>19</v>
      </c>
    </row>
    <row r="226" spans="2:5" x14ac:dyDescent="0.25">
      <c r="B226" s="69" t="s">
        <v>161</v>
      </c>
      <c r="C226" s="69" t="s">
        <v>160</v>
      </c>
      <c r="D226" s="69">
        <v>16</v>
      </c>
      <c r="E226" s="69">
        <v>16</v>
      </c>
    </row>
    <row r="227" spans="2:5" x14ac:dyDescent="0.25">
      <c r="B227" s="69" t="s">
        <v>137</v>
      </c>
      <c r="C227" s="69" t="s">
        <v>136</v>
      </c>
      <c r="D227" s="69">
        <v>10</v>
      </c>
      <c r="E227" s="69">
        <v>10</v>
      </c>
    </row>
    <row r="228" spans="2:5" x14ac:dyDescent="0.25">
      <c r="B228" s="69" t="s">
        <v>123</v>
      </c>
      <c r="C228" s="69" t="s">
        <v>122</v>
      </c>
      <c r="D228" s="69">
        <v>9</v>
      </c>
      <c r="E228" s="69">
        <v>9</v>
      </c>
    </row>
    <row r="229" spans="2:5" x14ac:dyDescent="0.25">
      <c r="B229" s="69" t="s">
        <v>325</v>
      </c>
      <c r="C229" s="69" t="s">
        <v>324</v>
      </c>
      <c r="D229" s="69">
        <v>12</v>
      </c>
      <c r="E229" s="69">
        <v>12</v>
      </c>
    </row>
    <row r="230" spans="2:5" x14ac:dyDescent="0.25">
      <c r="B230" s="69" t="s">
        <v>496</v>
      </c>
      <c r="C230" s="69" t="s">
        <v>587</v>
      </c>
      <c r="D230" s="69">
        <v>4</v>
      </c>
      <c r="E230" s="69">
        <v>4</v>
      </c>
    </row>
    <row r="231" spans="2:5" x14ac:dyDescent="0.25">
      <c r="B231" s="69" t="s">
        <v>401</v>
      </c>
      <c r="C231" s="69" t="s">
        <v>400</v>
      </c>
      <c r="D231" s="69">
        <v>7</v>
      </c>
      <c r="E231" s="69">
        <v>7</v>
      </c>
    </row>
    <row r="232" spans="2:5" x14ac:dyDescent="0.25">
      <c r="B232" s="69" t="s">
        <v>329</v>
      </c>
      <c r="C232" s="69" t="s">
        <v>328</v>
      </c>
      <c r="D232" s="69">
        <v>17</v>
      </c>
      <c r="E232" s="69">
        <v>17</v>
      </c>
    </row>
    <row r="233" spans="2:5" x14ac:dyDescent="0.25">
      <c r="B233" s="69" t="s">
        <v>151</v>
      </c>
      <c r="C233" s="69" t="s">
        <v>150</v>
      </c>
      <c r="D233" s="69">
        <v>2</v>
      </c>
      <c r="E233" s="69">
        <v>2</v>
      </c>
    </row>
    <row r="234" spans="2:5" x14ac:dyDescent="0.25">
      <c r="B234" s="69" t="s">
        <v>58</v>
      </c>
      <c r="C234" s="69" t="s">
        <v>57</v>
      </c>
      <c r="D234" s="69">
        <v>1</v>
      </c>
      <c r="E234" s="69">
        <v>1</v>
      </c>
    </row>
    <row r="235" spans="2:5" x14ac:dyDescent="0.25">
      <c r="B235" s="69" t="s">
        <v>79</v>
      </c>
      <c r="C235" s="69" t="s">
        <v>78</v>
      </c>
      <c r="D235" s="69">
        <v>17</v>
      </c>
      <c r="E235" s="69">
        <v>17</v>
      </c>
    </row>
    <row r="236" spans="2:5" x14ac:dyDescent="0.25">
      <c r="B236" s="69" t="s">
        <v>533</v>
      </c>
      <c r="C236" s="69" t="s">
        <v>532</v>
      </c>
      <c r="D236" s="69">
        <v>14</v>
      </c>
      <c r="E236" s="69">
        <v>14</v>
      </c>
    </row>
    <row r="237" spans="2:5" x14ac:dyDescent="0.25">
      <c r="B237" s="69" t="s">
        <v>483</v>
      </c>
      <c r="C237" s="69" t="s">
        <v>482</v>
      </c>
      <c r="D237" s="69">
        <v>20</v>
      </c>
      <c r="E237" s="69">
        <v>20</v>
      </c>
    </row>
    <row r="238" spans="2:5" x14ac:dyDescent="0.25">
      <c r="B238" s="69" t="s">
        <v>457</v>
      </c>
      <c r="C238" s="69" t="s">
        <v>456</v>
      </c>
      <c r="D238" s="69">
        <v>6</v>
      </c>
      <c r="E238" s="69">
        <v>6</v>
      </c>
    </row>
    <row r="239" spans="2:5" x14ac:dyDescent="0.25">
      <c r="B239" s="69" t="s">
        <v>471</v>
      </c>
      <c r="C239" s="69" t="s">
        <v>470</v>
      </c>
      <c r="D239" s="69">
        <v>10</v>
      </c>
      <c r="E239" s="69">
        <v>10</v>
      </c>
    </row>
    <row r="240" spans="2:5" x14ac:dyDescent="0.25">
      <c r="B240" s="69" t="s">
        <v>467</v>
      </c>
      <c r="C240" s="69" t="s">
        <v>466</v>
      </c>
      <c r="D240" s="69">
        <v>3</v>
      </c>
      <c r="E240" s="69">
        <v>3</v>
      </c>
    </row>
    <row r="241" spans="2:5" x14ac:dyDescent="0.25">
      <c r="B241" s="69" t="s">
        <v>173</v>
      </c>
      <c r="C241" s="69" t="s">
        <v>172</v>
      </c>
      <c r="D241" s="69">
        <v>6</v>
      </c>
      <c r="E241" s="69">
        <v>6</v>
      </c>
    </row>
    <row r="242" spans="2:5" x14ac:dyDescent="0.25">
      <c r="B242" s="69" t="s">
        <v>437</v>
      </c>
      <c r="C242" s="69" t="s">
        <v>436</v>
      </c>
      <c r="D242" s="69">
        <v>15</v>
      </c>
      <c r="E242" s="69">
        <v>15</v>
      </c>
    </row>
    <row r="243" spans="2:5" x14ac:dyDescent="0.25">
      <c r="B243" s="69" t="s">
        <v>508</v>
      </c>
      <c r="C243" s="69" t="s">
        <v>588</v>
      </c>
      <c r="D243" s="69">
        <v>6</v>
      </c>
      <c r="E243" s="69">
        <v>6</v>
      </c>
    </row>
    <row r="244" spans="2:5" x14ac:dyDescent="0.25">
      <c r="B244" s="69" t="s">
        <v>502</v>
      </c>
      <c r="C244" s="69" t="s">
        <v>589</v>
      </c>
      <c r="D244" s="69">
        <v>25</v>
      </c>
      <c r="E244" s="69">
        <v>25</v>
      </c>
    </row>
    <row r="245" spans="2:5" x14ac:dyDescent="0.25">
      <c r="B245" s="69" t="s">
        <v>73</v>
      </c>
      <c r="C245" s="69" t="s">
        <v>72</v>
      </c>
      <c r="D245" s="69">
        <v>13</v>
      </c>
      <c r="E245" s="69">
        <v>13</v>
      </c>
    </row>
    <row r="246" spans="2:5" x14ac:dyDescent="0.25">
      <c r="B246" s="69" t="s">
        <v>105</v>
      </c>
      <c r="C246" s="69" t="s">
        <v>104</v>
      </c>
      <c r="D246" s="69">
        <v>10</v>
      </c>
      <c r="E246" s="69">
        <v>10</v>
      </c>
    </row>
    <row r="247" spans="2:5" x14ac:dyDescent="0.25">
      <c r="B247" s="69" t="s">
        <v>183</v>
      </c>
      <c r="C247" s="69" t="s">
        <v>182</v>
      </c>
      <c r="D247" s="69">
        <v>2</v>
      </c>
      <c r="E247" s="69">
        <v>2</v>
      </c>
    </row>
    <row r="248" spans="2:5" x14ac:dyDescent="0.25">
      <c r="B248" s="69" t="s">
        <v>245</v>
      </c>
      <c r="C248" s="69" t="s">
        <v>244</v>
      </c>
      <c r="D248" s="69">
        <v>5</v>
      </c>
      <c r="E248" s="69">
        <v>5</v>
      </c>
    </row>
    <row r="249" spans="2:5" x14ac:dyDescent="0.25">
      <c r="B249" s="69" t="s">
        <v>511</v>
      </c>
      <c r="C249" s="69" t="s">
        <v>510</v>
      </c>
      <c r="D249" s="69">
        <v>12</v>
      </c>
      <c r="E249" s="69">
        <v>12</v>
      </c>
    </row>
    <row r="250" spans="2:5" x14ac:dyDescent="0.25">
      <c r="B250" s="69" t="s">
        <v>163</v>
      </c>
      <c r="C250" s="69" t="s">
        <v>162</v>
      </c>
      <c r="D250" s="69">
        <v>4</v>
      </c>
      <c r="E250" s="69">
        <v>4</v>
      </c>
    </row>
    <row r="251" spans="2:5" x14ac:dyDescent="0.25">
      <c r="B251" s="69" t="s">
        <v>301</v>
      </c>
      <c r="C251" s="69" t="s">
        <v>300</v>
      </c>
      <c r="D251" s="69">
        <v>1</v>
      </c>
      <c r="E251" s="69">
        <v>1</v>
      </c>
    </row>
    <row r="252" spans="2:5" x14ac:dyDescent="0.25">
      <c r="B252" s="69" t="s">
        <v>389</v>
      </c>
      <c r="C252" s="69" t="s">
        <v>388</v>
      </c>
      <c r="D252" s="69">
        <v>12</v>
      </c>
      <c r="E252" s="69">
        <v>12</v>
      </c>
    </row>
    <row r="253" spans="2:5" x14ac:dyDescent="0.25">
      <c r="B253" s="69" t="s">
        <v>345</v>
      </c>
      <c r="C253" s="69" t="s">
        <v>344</v>
      </c>
      <c r="D253" s="69">
        <v>22</v>
      </c>
      <c r="E253" s="69">
        <v>22</v>
      </c>
    </row>
    <row r="254" spans="2:5" x14ac:dyDescent="0.25">
      <c r="B254" s="69" t="s">
        <v>64</v>
      </c>
      <c r="C254" s="69" t="s">
        <v>63</v>
      </c>
      <c r="D254" s="69">
        <v>10</v>
      </c>
      <c r="E254" s="69">
        <v>10</v>
      </c>
    </row>
    <row r="255" spans="2:5" x14ac:dyDescent="0.25">
      <c r="B255" s="69" t="s">
        <v>69</v>
      </c>
      <c r="C255" s="69" t="s">
        <v>68</v>
      </c>
      <c r="D255" s="69">
        <v>6</v>
      </c>
      <c r="E255" s="69">
        <v>6</v>
      </c>
    </row>
    <row r="256" spans="2:5" x14ac:dyDescent="0.25">
      <c r="B256" s="69" t="s">
        <v>307</v>
      </c>
      <c r="C256" s="69" t="s">
        <v>306</v>
      </c>
      <c r="D256" s="69">
        <v>15</v>
      </c>
      <c r="E256" s="69">
        <v>15</v>
      </c>
    </row>
    <row r="257" spans="2:5" x14ac:dyDescent="0.25">
      <c r="B257" s="69" t="s">
        <v>89</v>
      </c>
      <c r="C257" s="69" t="s">
        <v>88</v>
      </c>
      <c r="D257" s="69">
        <v>11</v>
      </c>
      <c r="E257" s="69">
        <v>11</v>
      </c>
    </row>
    <row r="258" spans="2:5" x14ac:dyDescent="0.25">
      <c r="B258" s="69" t="s">
        <v>196</v>
      </c>
      <c r="C258" s="69" t="s">
        <v>195</v>
      </c>
      <c r="D258" s="69">
        <v>12</v>
      </c>
      <c r="E258" s="69">
        <v>12</v>
      </c>
    </row>
    <row r="259" spans="2:5" x14ac:dyDescent="0.25">
      <c r="B259" s="69" t="s">
        <v>231</v>
      </c>
      <c r="C259" s="69" t="s">
        <v>230</v>
      </c>
      <c r="D259" s="69">
        <v>22</v>
      </c>
      <c r="E259" s="69">
        <v>22</v>
      </c>
    </row>
    <row r="260" spans="2:5" x14ac:dyDescent="0.25">
      <c r="B260" s="69" t="s">
        <v>91</v>
      </c>
      <c r="C260" s="69" t="s">
        <v>90</v>
      </c>
      <c r="D260" s="69">
        <v>5</v>
      </c>
      <c r="E260" s="69">
        <v>5</v>
      </c>
    </row>
    <row r="261" spans="2:5" x14ac:dyDescent="0.25">
      <c r="B261" s="69" t="s">
        <v>349</v>
      </c>
      <c r="C261" s="69" t="s">
        <v>348</v>
      </c>
      <c r="D261" s="69">
        <v>1</v>
      </c>
      <c r="E261" s="69">
        <v>1</v>
      </c>
    </row>
    <row r="262" spans="2:5" x14ac:dyDescent="0.25">
      <c r="B262" s="69" t="s">
        <v>421</v>
      </c>
      <c r="C262" s="69" t="s">
        <v>420</v>
      </c>
      <c r="D262" s="69">
        <v>9</v>
      </c>
      <c r="E262" s="69">
        <v>9</v>
      </c>
    </row>
    <row r="263" spans="2:5" x14ac:dyDescent="0.25">
      <c r="B263" s="69" t="s">
        <v>175</v>
      </c>
      <c r="C263" s="69" t="s">
        <v>174</v>
      </c>
      <c r="D263" s="69">
        <v>1</v>
      </c>
      <c r="E263" s="69">
        <v>1</v>
      </c>
    </row>
    <row r="264" spans="2:5" x14ac:dyDescent="0.25">
      <c r="B264" s="69" t="s">
        <v>353</v>
      </c>
      <c r="C264" s="69" t="s">
        <v>352</v>
      </c>
      <c r="D264" s="69">
        <v>30</v>
      </c>
      <c r="E264" s="69">
        <v>30</v>
      </c>
    </row>
    <row r="265" spans="2:5" x14ac:dyDescent="0.25">
      <c r="B265" s="69" t="s">
        <v>263</v>
      </c>
      <c r="C265" s="69" t="s">
        <v>262</v>
      </c>
      <c r="D265" s="69">
        <v>15</v>
      </c>
      <c r="E265" s="69">
        <v>15</v>
      </c>
    </row>
    <row r="266" spans="2:5" x14ac:dyDescent="0.25">
      <c r="B266" s="69" t="s">
        <v>107</v>
      </c>
      <c r="C266" s="69" t="s">
        <v>106</v>
      </c>
      <c r="D266" s="69">
        <v>7</v>
      </c>
      <c r="E266" s="69">
        <v>7</v>
      </c>
    </row>
    <row r="267" spans="2:5" x14ac:dyDescent="0.25">
      <c r="B267" s="69" t="s">
        <v>85</v>
      </c>
      <c r="C267" s="69" t="s">
        <v>84</v>
      </c>
      <c r="D267" s="69">
        <v>35</v>
      </c>
      <c r="E267" s="69">
        <v>35</v>
      </c>
    </row>
    <row r="268" spans="2:5" x14ac:dyDescent="0.25">
      <c r="B268" s="69" t="s">
        <v>111</v>
      </c>
      <c r="C268" s="69" t="s">
        <v>110</v>
      </c>
      <c r="D268" s="69">
        <v>2</v>
      </c>
      <c r="E268" s="69">
        <v>2</v>
      </c>
    </row>
    <row r="269" spans="2:5" x14ac:dyDescent="0.25">
      <c r="B269" s="69" t="s">
        <v>591</v>
      </c>
      <c r="C269" s="69" t="s">
        <v>590</v>
      </c>
      <c r="D269" s="69">
        <v>1</v>
      </c>
      <c r="E269" s="69">
        <v>1</v>
      </c>
    </row>
    <row r="270" spans="2:5" x14ac:dyDescent="0.25">
      <c r="B270" s="69" t="s">
        <v>83</v>
      </c>
      <c r="C270" s="69" t="s">
        <v>82</v>
      </c>
      <c r="D270" s="69">
        <v>24</v>
      </c>
      <c r="E270" s="69">
        <v>24</v>
      </c>
    </row>
    <row r="271" spans="2:5" x14ac:dyDescent="0.25">
      <c r="B271" s="69" t="s">
        <v>125</v>
      </c>
      <c r="C271" s="69" t="s">
        <v>124</v>
      </c>
      <c r="D271" s="69">
        <v>16</v>
      </c>
      <c r="E271" s="69">
        <v>16</v>
      </c>
    </row>
    <row r="272" spans="2:5" x14ac:dyDescent="0.25">
      <c r="B272" s="68" t="s">
        <v>56</v>
      </c>
      <c r="D272" s="68">
        <v>2849</v>
      </c>
      <c r="E272" s="68">
        <v>2849</v>
      </c>
    </row>
  </sheetData>
  <sheetProtection algorithmName="SHA-512" hashValue="puLwARUbin1Uhlc/h1N+04CEPtkgCX2tqlB6jEVwaK30L1edc41Gcrlmop28mvNgiUc0FRldUykM4TRIOmbTgA==" saltValue="QfucuVxzWMze4lRNcrGFBQ==" spinCount="100000" sheet="1" objects="1" scenarios="1"/>
  <sortState xmlns:xlrd2="http://schemas.microsoft.com/office/spreadsheetml/2017/richdata2" ref="B6:E268">
    <sortCondition ref="B6:B268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82654CF79BC94E936F8F409CEB3F8E" ma:contentTypeVersion="13" ma:contentTypeDescription="Ein neues Dokument erstellen." ma:contentTypeScope="" ma:versionID="ba27288b8208badaffb7280e8ef2c381">
  <xsd:schema xmlns:xsd="http://www.w3.org/2001/XMLSchema" xmlns:xs="http://www.w3.org/2001/XMLSchema" xmlns:p="http://schemas.microsoft.com/office/2006/metadata/properties" xmlns:ns2="de62cd5e-55d7-434b-9bae-7f6e31451712" xmlns:ns3="7a64b3cb-cbfe-4ed2-bb40-a0a9f6ee0263" targetNamespace="http://schemas.microsoft.com/office/2006/metadata/properties" ma:root="true" ma:fieldsID="bef63cffcff19ee7abf941a051d0560f" ns2:_="" ns3:_="">
    <xsd:import namespace="de62cd5e-55d7-434b-9bae-7f6e31451712"/>
    <xsd:import namespace="7a64b3cb-cbfe-4ed2-bb40-a0a9f6ee0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2cd5e-55d7-434b-9bae-7f6e31451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e3754456-e003-419f-b6e9-e6731c3a7d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4b3cb-cbfe-4ed2-bb40-a0a9f6ee02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977202-4541-4e61-9db7-7a96068545e8}" ma:internalName="TaxCatchAll" ma:showField="CatchAllData" ma:web="7a64b3cb-cbfe-4ed2-bb40-a0a9f6ee0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2cd5e-55d7-434b-9bae-7f6e31451712">
      <Terms xmlns="http://schemas.microsoft.com/office/infopath/2007/PartnerControls"/>
    </lcf76f155ced4ddcb4097134ff3c332f>
    <TaxCatchAll xmlns="7a64b3cb-cbfe-4ed2-bb40-a0a9f6ee0263" xsi:nil="true"/>
  </documentManagement>
</p:properties>
</file>

<file path=customXml/itemProps1.xml><?xml version="1.0" encoding="utf-8"?>
<ds:datastoreItem xmlns:ds="http://schemas.openxmlformats.org/officeDocument/2006/customXml" ds:itemID="{0C279D9B-44F2-4B2D-BB13-4F3309841C30}"/>
</file>

<file path=customXml/itemProps2.xml><?xml version="1.0" encoding="utf-8"?>
<ds:datastoreItem xmlns:ds="http://schemas.openxmlformats.org/officeDocument/2006/customXml" ds:itemID="{ECA040F9-0E9F-4720-B585-009E44177BE5}"/>
</file>

<file path=customXml/itemProps3.xml><?xml version="1.0" encoding="utf-8"?>
<ds:datastoreItem xmlns:ds="http://schemas.openxmlformats.org/officeDocument/2006/customXml" ds:itemID="{B051B07E-F07B-4AB2-8C6A-B283F3367CF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Start</vt:lpstr>
      <vt:lpstr>1. Runde</vt:lpstr>
      <vt:lpstr>2. Runde</vt:lpstr>
      <vt:lpstr>3. Runde</vt:lpstr>
      <vt:lpstr>Vereine 10m</vt:lpstr>
      <vt:lpstr>'1. Runde'!Druckbereich</vt:lpstr>
      <vt:lpstr>'2. Runde'!Druckbereich</vt:lpstr>
      <vt:lpstr>'3. Runde'!Druckbereich</vt:lpstr>
      <vt:lpstr>Start!Druckbereich</vt:lpstr>
    </vt:vector>
  </TitlesOfParts>
  <Company>SBB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Brupbacher Martin</dc:creator>
  <cp:lastModifiedBy>Martin Brupbacher</cp:lastModifiedBy>
  <cp:lastPrinted>2025-08-27T20:36:14Z</cp:lastPrinted>
  <dcterms:created xsi:type="dcterms:W3CDTF">2009-11-24T05:52:13Z</dcterms:created>
  <dcterms:modified xsi:type="dcterms:W3CDTF">2026-10-04T18:35:49Z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2025-08-27T20:34:26Z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3c63278c-1e11-446b-befa-a08da7108dc7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  <property fmtid="{D5CDD505-2E9C-101B-9397-08002B2CF9AE}" pid="10" name="ContentTypeId">
    <vt:lpwstr>0x0101009182654CF79BC94E936F8F409CEB3F8E</vt:lpwstr>
  </property>
</Properties>
</file>