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69be2c1a4dca1/SSV/SSV Gruppenmeisterschaft G10m/2026_Gruppenmeisterschaft SGM-G10/"/>
    </mc:Choice>
  </mc:AlternateContent>
  <xr:revisionPtr revIDLastSave="55" documentId="8_{43567F3F-C57D-4F1B-9841-1997C42D4D40}" xr6:coauthVersionLast="47" xr6:coauthVersionMax="47" xr10:uidLastSave="{B9993FE7-31C3-4B0A-92AD-5EC4651361BA}"/>
  <bookViews>
    <workbookView xWindow="-120" yWindow="-120" windowWidth="30960" windowHeight="16920" xr2:uid="{F416B82B-7B98-47B7-A379-DA7BA9BAE866}"/>
  </bookViews>
  <sheets>
    <sheet name="Start" sheetId="4" r:id="rId1"/>
    <sheet name="Elite" sheetId="1" r:id="rId2"/>
    <sheet name="Elite Bestenliste" sheetId="7" r:id="rId3"/>
    <sheet name="JUN U21" sheetId="8" r:id="rId4"/>
    <sheet name="U21 Bestenliste" sheetId="9" r:id="rId5"/>
    <sheet name="JUN U17" sheetId="10" r:id="rId6"/>
    <sheet name="U17 Bestenliste" sheetId="11" r:id="rId7"/>
    <sheet name="Vereine 10m" sheetId="12" r:id="rId8"/>
    <sheet name="Daten" sheetId="2" state="hidden" r:id="rId9"/>
  </sheets>
  <definedNames>
    <definedName name="BisVereinsnummer">#REF!</definedName>
    <definedName name="_xlnm.Print_Area" localSheetId="1">Elite!$A$1:$I$90</definedName>
    <definedName name="_xlnm.Print_Area" localSheetId="2">'Elite Bestenliste'!$A$1:$E$50</definedName>
    <definedName name="_xlnm.Print_Area" localSheetId="5">'JUN U17'!$A$1:$I$45</definedName>
    <definedName name="_xlnm.Print_Area" localSheetId="3">'JUN U21'!$A$1:$I$45</definedName>
    <definedName name="_xlnm.Print_Area" localSheetId="0">Start!$A$1:$K$24</definedName>
    <definedName name="_xlnm.Print_Area" localSheetId="6">'U17 Bestenliste'!$A$1:$E$50</definedName>
    <definedName name="_xlnm.Print_Area" localSheetId="4">'U21 Bestenliste'!$A$1:$E$50</definedName>
    <definedName name="Lizenztyp">#REF!</definedName>
    <definedName name="VonVereinsnumm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4"/>
  <c r="F11" i="10" s="1"/>
  <c r="F12" i="4"/>
  <c r="F11" i="8" l="1"/>
  <c r="C11" i="1" l="1"/>
  <c r="E48" i="7" s="1"/>
  <c r="C87" i="1"/>
  <c r="K88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C44" i="10"/>
  <c r="K43" i="10"/>
  <c r="C43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C17" i="10"/>
  <c r="A17" i="10"/>
  <c r="C14" i="10"/>
  <c r="C13" i="10"/>
  <c r="C12" i="10"/>
  <c r="C6" i="10"/>
  <c r="A6" i="10"/>
  <c r="K1" i="10"/>
  <c r="C44" i="8"/>
  <c r="K43" i="8"/>
  <c r="C43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C17" i="8"/>
  <c r="A17" i="8"/>
  <c r="C14" i="8"/>
  <c r="C13" i="8"/>
  <c r="C12" i="8"/>
  <c r="C6" i="8"/>
  <c r="A6" i="8"/>
  <c r="K1" i="8"/>
  <c r="A6" i="1"/>
  <c r="A51" i="1" s="1"/>
  <c r="K43" i="1"/>
  <c r="C44" i="1"/>
  <c r="C89" i="1" s="1"/>
  <c r="F14" i="4"/>
  <c r="G11" i="1" s="1"/>
  <c r="G56" i="1" s="1"/>
  <c r="C12" i="1"/>
  <c r="C57" i="1" s="1"/>
  <c r="F11" i="4"/>
  <c r="C9" i="1" s="1"/>
  <c r="C54" i="1" s="1"/>
  <c r="E15" i="7" l="1"/>
  <c r="E34" i="7"/>
  <c r="E26" i="7"/>
  <c r="E42" i="11"/>
  <c r="E14" i="7"/>
  <c r="E33" i="7"/>
  <c r="E25" i="7"/>
  <c r="E11" i="11"/>
  <c r="E13" i="7"/>
  <c r="E32" i="7"/>
  <c r="E24" i="7"/>
  <c r="E12" i="7"/>
  <c r="E31" i="7"/>
  <c r="E13" i="9"/>
  <c r="E11" i="7"/>
  <c r="E30" i="7"/>
  <c r="E12" i="9"/>
  <c r="E18" i="7"/>
  <c r="E10" i="7"/>
  <c r="E29" i="7"/>
  <c r="E26" i="9"/>
  <c r="E16" i="7"/>
  <c r="E8" i="7"/>
  <c r="E27" i="7"/>
  <c r="E28" i="11"/>
  <c r="E17" i="7"/>
  <c r="E9" i="7"/>
  <c r="E28" i="7"/>
  <c r="E25" i="9"/>
  <c r="C56" i="1"/>
  <c r="E9" i="9"/>
  <c r="E31" i="9"/>
  <c r="E17" i="11"/>
  <c r="E43" i="11"/>
  <c r="E10" i="9"/>
  <c r="E23" i="9"/>
  <c r="E32" i="9"/>
  <c r="E44" i="9"/>
  <c r="E9" i="11"/>
  <c r="E18" i="11"/>
  <c r="E31" i="11"/>
  <c r="E44" i="11"/>
  <c r="C11" i="8"/>
  <c r="E34" i="9"/>
  <c r="E46" i="9"/>
  <c r="C9" i="10"/>
  <c r="E12" i="11"/>
  <c r="E24" i="11"/>
  <c r="E33" i="11"/>
  <c r="E46" i="11"/>
  <c r="E45" i="9"/>
  <c r="E10" i="11"/>
  <c r="E23" i="11"/>
  <c r="E32" i="11"/>
  <c r="E45" i="11"/>
  <c r="G11" i="8"/>
  <c r="E14" i="9"/>
  <c r="E27" i="9"/>
  <c r="E39" i="9"/>
  <c r="E47" i="9"/>
  <c r="C11" i="10"/>
  <c r="E13" i="11"/>
  <c r="E25" i="11"/>
  <c r="E34" i="11"/>
  <c r="E47" i="11"/>
  <c r="E11" i="9"/>
  <c r="E15" i="9"/>
  <c r="G11" i="10"/>
  <c r="E14" i="11"/>
  <c r="E48" i="11"/>
  <c r="C9" i="8"/>
  <c r="E33" i="9"/>
  <c r="E40" i="9"/>
  <c r="E26" i="11"/>
  <c r="E7" i="9"/>
  <c r="E16" i="9"/>
  <c r="E29" i="9"/>
  <c r="E41" i="9"/>
  <c r="E49" i="9"/>
  <c r="E15" i="11"/>
  <c r="E27" i="11"/>
  <c r="E40" i="11"/>
  <c r="E24" i="9"/>
  <c r="E28" i="9"/>
  <c r="E48" i="9"/>
  <c r="E39" i="11"/>
  <c r="E8" i="9"/>
  <c r="E17" i="9"/>
  <c r="E30" i="9"/>
  <c r="E42" i="9"/>
  <c r="E50" i="9"/>
  <c r="E7" i="11"/>
  <c r="E16" i="11"/>
  <c r="E29" i="11"/>
  <c r="E41" i="11"/>
  <c r="E49" i="11"/>
  <c r="E18" i="9"/>
  <c r="E43" i="9"/>
  <c r="E8" i="11"/>
  <c r="E30" i="11"/>
  <c r="E50" i="11"/>
  <c r="E42" i="7"/>
  <c r="E41" i="7"/>
  <c r="E40" i="7"/>
  <c r="E7" i="7"/>
  <c r="E39" i="7"/>
  <c r="E43" i="7"/>
  <c r="E23" i="7"/>
  <c r="E50" i="7"/>
  <c r="E47" i="7"/>
  <c r="E46" i="7"/>
  <c r="E49" i="7"/>
  <c r="E45" i="7"/>
  <c r="E44" i="7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23" i="1"/>
  <c r="C43" i="1"/>
  <c r="C88" i="1" s="1"/>
  <c r="C2" i="4"/>
  <c r="C6" i="1"/>
  <c r="C51" i="1" s="1"/>
  <c r="J8" i="4"/>
  <c r="C6" i="4"/>
  <c r="C4" i="4"/>
  <c r="E6" i="2" l="1"/>
  <c r="E19" i="2"/>
  <c r="E20" i="2"/>
  <c r="K1" i="1" l="1"/>
  <c r="K46" i="1" s="1"/>
  <c r="C17" i="1" l="1"/>
  <c r="C62" i="1" s="1"/>
  <c r="A17" i="1"/>
  <c r="A62" i="1" s="1"/>
  <c r="C14" i="1"/>
  <c r="C59" i="1" s="1"/>
  <c r="C13" i="1"/>
  <c r="C58" i="1" s="1"/>
  <c r="E4" i="2"/>
  <c r="E7" i="2"/>
  <c r="E18" i="2"/>
  <c r="E13" i="2"/>
  <c r="E5" i="2"/>
  <c r="E11" i="2"/>
  <c r="E8" i="2"/>
  <c r="E9" i="2"/>
  <c r="E21" i="2"/>
  <c r="E15" i="2"/>
  <c r="E12" i="2"/>
  <c r="E17" i="2"/>
  <c r="E14" i="2"/>
  <c r="E16" i="2"/>
  <c r="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Brupbacher Martin ASTRA</author>
  </authors>
  <commentList>
    <comment ref="M21" authorId="0" shapeId="0" xr:uid="{9EEDE182-1E31-47FD-B27A-2268A8938581}">
      <text>
        <r>
          <rPr>
            <b/>
            <sz val="9"/>
            <color indexed="81"/>
            <rFont val="Segoe UI"/>
            <family val="2"/>
          </rPr>
          <t>gemäss
SAT/Admin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6" authorId="0" shapeId="0" xr:uid="{333661EA-F30D-4B2C-9E73-144A5230BB78}">
      <text>
        <r>
          <rPr>
            <b/>
            <sz val="9"/>
            <color indexed="81"/>
            <rFont val="Segoe UI"/>
            <family val="2"/>
          </rPr>
          <t>gemäss
SAT/Admin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Brupbacher Martin ASTRA</author>
  </authors>
  <commentList>
    <comment ref="M21" authorId="0" shapeId="0" xr:uid="{72F1573D-5194-4A76-A924-E9BB656F5412}">
      <text>
        <r>
          <rPr>
            <b/>
            <sz val="9"/>
            <color indexed="81"/>
            <rFont val="Segoe UI"/>
            <family val="2"/>
          </rPr>
          <t>gemäss
SAT/Admin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Brupbacher Martin ASTRA</author>
  </authors>
  <commentList>
    <comment ref="M21" authorId="0" shapeId="0" xr:uid="{51458175-84C3-497E-9DA2-0728543A6872}">
      <text>
        <r>
          <rPr>
            <b/>
            <sz val="9"/>
            <color indexed="81"/>
            <rFont val="Segoe UI"/>
            <family val="2"/>
          </rPr>
          <t>gemäss
SAT/Admin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<sst xmlns="http://schemas.openxmlformats.org/spreadsheetml/2006/main" count="846" uniqueCount="675">
  <si>
    <t>Bitte richtige Auswahl treffen, 
Veuillez faire le bon choix, 
Si prega di selezionare la risposta corretta</t>
  </si>
  <si>
    <t xml:space="preserve"> </t>
  </si>
  <si>
    <t>Gruppenanmeldung / Resultatmeldung - Inscription de groupes / Annonce des résultats - Iscrizione di gruppo / Notifica dei risultati</t>
  </si>
  <si>
    <t>Verbandsmitglied / Membre de la Fédération / membro dell'associazione</t>
  </si>
  <si>
    <t xml:space="preserve">E-Mail:   </t>
  </si>
  <si>
    <t>martin.brupbacher@swissshooting.ch</t>
  </si>
  <si>
    <t>Tel.</t>
  </si>
  <si>
    <t>Elite</t>
  </si>
  <si>
    <t>Gruppenanmeldung, Resultatmeldung</t>
  </si>
  <si>
    <t>Inscription de groupes / Annonce des résultats
Iscrizione di gruppo / Notifica dei risultati</t>
  </si>
  <si>
    <t>Gruppen in alphabetischer Reihenfolge</t>
  </si>
  <si>
    <r>
      <t xml:space="preserve">Typ: </t>
    </r>
    <r>
      <rPr>
        <b/>
        <sz val="11"/>
        <color rgb="FFFF0000"/>
        <rFont val="Arial"/>
        <family val="2"/>
      </rPr>
      <t>E</t>
    </r>
    <r>
      <rPr>
        <sz val="11"/>
        <color theme="1"/>
        <rFont val="Arial"/>
        <family val="2"/>
      </rPr>
      <t xml:space="preserve"> = Elektronisch / K = Karton / </t>
    </r>
    <r>
      <rPr>
        <b/>
        <sz val="11"/>
        <color rgb="FF00B0F0"/>
        <rFont val="Arial"/>
        <family val="2"/>
      </rPr>
      <t>M</t>
    </r>
    <r>
      <rPr>
        <sz val="11"/>
        <color theme="1"/>
        <rFont val="Arial"/>
        <family val="2"/>
      </rPr>
      <t xml:space="preserve"> = Meyton</t>
    </r>
  </si>
  <si>
    <t>Bitte die Vereinsnamen gemäss SAT-Admin Namen aufführen. Danke</t>
  </si>
  <si>
    <t>Groupes par ordre alphabétique</t>
  </si>
  <si>
    <t>Gruppi in ordine alfabetico</t>
  </si>
  <si>
    <t>SGM-G10+ SGM-G50 = Rd 3</t>
  </si>
  <si>
    <t>Si prega di elencare i nomi delle associazioni secondo i nomi SAT-Admin. Grazie</t>
  </si>
  <si>
    <t>Nr.</t>
  </si>
  <si>
    <t>Verein  /  Sociéte / associazione</t>
  </si>
  <si>
    <t>Grp</t>
  </si>
  <si>
    <t>Typ</t>
  </si>
  <si>
    <t>1.Runde</t>
  </si>
  <si>
    <t>2.Runde</t>
  </si>
  <si>
    <t>3.Runde</t>
  </si>
  <si>
    <t>Total</t>
  </si>
  <si>
    <t>Auszeichnung</t>
  </si>
  <si>
    <t>Datum, date, data:</t>
  </si>
  <si>
    <t>Resultatmeldungen/Résultats après chaque tour / Comunicazione dei risultati</t>
  </si>
  <si>
    <t>Total an KK</t>
  </si>
  <si>
    <t>Abkürzung</t>
  </si>
  <si>
    <t>Verband</t>
  </si>
  <si>
    <t>AG</t>
  </si>
  <si>
    <t>AGSV</t>
  </si>
  <si>
    <r>
      <rPr>
        <b/>
        <sz val="9"/>
        <color theme="1"/>
        <rFont val="Arial"/>
        <family val="2"/>
      </rPr>
      <t>Aargauer</t>
    </r>
    <r>
      <rPr>
        <sz val="9"/>
        <color theme="1"/>
        <rFont val="Arial"/>
        <family val="2"/>
      </rPr>
      <t xml:space="preserve"> Schiesssportverband</t>
    </r>
  </si>
  <si>
    <t>BE</t>
  </si>
  <si>
    <t>BSSV</t>
  </si>
  <si>
    <r>
      <rPr>
        <b/>
        <sz val="9"/>
        <color theme="1"/>
        <rFont val="Arial"/>
        <family val="2"/>
      </rPr>
      <t>Berner</t>
    </r>
    <r>
      <rPr>
        <sz val="9"/>
        <color theme="1"/>
        <rFont val="Arial"/>
        <family val="2"/>
      </rPr>
      <t xml:space="preserve"> Schiesssportverband</t>
    </r>
  </si>
  <si>
    <t>BS</t>
  </si>
  <si>
    <t>SVRB</t>
  </si>
  <si>
    <r>
      <t xml:space="preserve">Schiesssportverband Region </t>
    </r>
    <r>
      <rPr>
        <b/>
        <sz val="9"/>
        <color theme="1"/>
        <rFont val="Arial"/>
        <family val="2"/>
      </rPr>
      <t>Basel</t>
    </r>
  </si>
  <si>
    <t>FR</t>
  </si>
  <si>
    <t>SFTS</t>
  </si>
  <si>
    <r>
      <t xml:space="preserve">Société </t>
    </r>
    <r>
      <rPr>
        <b/>
        <sz val="9"/>
        <color theme="1"/>
        <rFont val="Arial"/>
        <family val="2"/>
      </rPr>
      <t>fribourgeoise</t>
    </r>
    <r>
      <rPr>
        <sz val="9"/>
        <color theme="1"/>
        <rFont val="Arial"/>
        <family val="2"/>
      </rPr>
      <t xml:space="preserve"> des tireurs sportifs</t>
    </r>
  </si>
  <si>
    <t>GE</t>
  </si>
  <si>
    <t>ASGT</t>
  </si>
  <si>
    <r>
      <t xml:space="preserve">Association sportive </t>
    </r>
    <r>
      <rPr>
        <b/>
        <sz val="9"/>
        <color theme="1"/>
        <rFont val="Arial"/>
        <family val="2"/>
      </rPr>
      <t>genevoise</t>
    </r>
    <r>
      <rPr>
        <sz val="9"/>
        <color theme="1"/>
        <rFont val="Arial"/>
        <family val="2"/>
      </rPr>
      <t xml:space="preserve"> de Tir </t>
    </r>
  </si>
  <si>
    <t>GL</t>
  </si>
  <si>
    <t>KSVGL</t>
  </si>
  <si>
    <r>
      <t>Glarner</t>
    </r>
    <r>
      <rPr>
        <sz val="9"/>
        <color theme="1"/>
        <rFont val="Arial"/>
        <family val="2"/>
      </rPr>
      <t xml:space="preserve"> Kantonal Schützenverband</t>
    </r>
  </si>
  <si>
    <t>GR</t>
  </si>
  <si>
    <t>BSV</t>
  </si>
  <si>
    <r>
      <rPr>
        <b/>
        <sz val="9"/>
        <color theme="1"/>
        <rFont val="Arial"/>
        <family val="2"/>
      </rPr>
      <t>Bündner</t>
    </r>
    <r>
      <rPr>
        <sz val="9"/>
        <color theme="1"/>
        <rFont val="Arial"/>
        <family val="2"/>
      </rPr>
      <t xml:space="preserve"> Schiesssportverband</t>
    </r>
  </si>
  <si>
    <t>JU</t>
  </si>
  <si>
    <t>FJT</t>
  </si>
  <si>
    <r>
      <t xml:space="preserve">Fédération </t>
    </r>
    <r>
      <rPr>
        <b/>
        <sz val="9"/>
        <color theme="1"/>
        <rFont val="Arial"/>
        <family val="2"/>
      </rPr>
      <t>Jurassienne</t>
    </r>
    <r>
      <rPr>
        <sz val="9"/>
        <color theme="1"/>
        <rFont val="Arial"/>
        <family val="2"/>
      </rPr>
      <t xml:space="preserve"> de Tir (FJT)</t>
    </r>
  </si>
  <si>
    <t>LU</t>
  </si>
  <si>
    <t>ZSV</t>
  </si>
  <si>
    <t>Zentralschweizerischer Sportschützen Verband</t>
  </si>
  <si>
    <t>NE</t>
  </si>
  <si>
    <t>SNTS</t>
  </si>
  <si>
    <r>
      <t xml:space="preserve">Société </t>
    </r>
    <r>
      <rPr>
        <b/>
        <sz val="9"/>
        <rFont val="Arial"/>
        <family val="2"/>
      </rPr>
      <t xml:space="preserve">Neuchâteloise </t>
    </r>
    <r>
      <rPr>
        <sz val="9"/>
        <rFont val="Arial"/>
        <family val="2"/>
      </rPr>
      <t>de Tir Sportif</t>
    </r>
  </si>
  <si>
    <t>SG</t>
  </si>
  <si>
    <t>OSPSV</t>
  </si>
  <si>
    <r>
      <rPr>
        <b/>
        <sz val="9"/>
        <color theme="1"/>
        <rFont val="Arial"/>
        <family val="2"/>
      </rPr>
      <t xml:space="preserve">Ostschweizer </t>
    </r>
    <r>
      <rPr>
        <sz val="9"/>
        <color theme="1"/>
        <rFont val="Arial"/>
        <family val="2"/>
      </rPr>
      <t>Schiesssportverband</t>
    </r>
  </si>
  <si>
    <t>SG/SZ</t>
  </si>
  <si>
    <t>SSVL</t>
  </si>
  <si>
    <r>
      <t xml:space="preserve">Sportschützenverband an der </t>
    </r>
    <r>
      <rPr>
        <b/>
        <sz val="9"/>
        <color theme="1"/>
        <rFont val="Arial"/>
        <family val="2"/>
      </rPr>
      <t>Linth</t>
    </r>
  </si>
  <si>
    <t>SH</t>
  </si>
  <si>
    <t>SHKSV</t>
  </si>
  <si>
    <t>Schaffhauser Kantonalschützenverband</t>
  </si>
  <si>
    <t>SO</t>
  </si>
  <si>
    <t>SOSV</t>
  </si>
  <si>
    <r>
      <rPr>
        <b/>
        <sz val="9"/>
        <color theme="1"/>
        <rFont val="Arial"/>
        <family val="2"/>
      </rPr>
      <t>Solothurner</t>
    </r>
    <r>
      <rPr>
        <sz val="9"/>
        <color theme="1"/>
        <rFont val="Arial"/>
        <family val="2"/>
      </rPr>
      <t xml:space="preserve"> Schiesssportverband</t>
    </r>
  </si>
  <si>
    <t>TI</t>
  </si>
  <si>
    <t>FTST</t>
  </si>
  <si>
    <r>
      <t xml:space="preserve">Federazione </t>
    </r>
    <r>
      <rPr>
        <b/>
        <sz val="9"/>
        <color theme="1"/>
        <rFont val="Arial"/>
        <family val="2"/>
      </rPr>
      <t>Ticinese</t>
    </r>
    <r>
      <rPr>
        <sz val="9"/>
        <color theme="1"/>
        <rFont val="Arial"/>
        <family val="2"/>
      </rPr>
      <t xml:space="preserve"> delle Società di Tiro</t>
    </r>
  </si>
  <si>
    <t>VD</t>
  </si>
  <si>
    <t>AVTS</t>
  </si>
  <si>
    <r>
      <t>Association</t>
    </r>
    <r>
      <rPr>
        <b/>
        <sz val="9"/>
        <color theme="1"/>
        <rFont val="Arial"/>
        <family val="2"/>
      </rPr>
      <t xml:space="preserve"> Vaudoise </t>
    </r>
    <r>
      <rPr>
        <sz val="9"/>
        <color theme="1"/>
        <rFont val="Arial"/>
        <family val="2"/>
      </rPr>
      <t>de Tir Sportif</t>
    </r>
  </si>
  <si>
    <t>VS</t>
  </si>
  <si>
    <t>WSSV</t>
  </si>
  <si>
    <r>
      <rPr>
        <sz val="9"/>
        <color theme="1"/>
        <rFont val="Arial"/>
        <family val="2"/>
      </rPr>
      <t xml:space="preserve">Fedération Sportive </t>
    </r>
    <r>
      <rPr>
        <b/>
        <sz val="9"/>
        <color theme="1"/>
        <rFont val="Arial"/>
        <family val="2"/>
      </rPr>
      <t>Valaisanne</t>
    </r>
    <r>
      <rPr>
        <sz val="9"/>
        <color theme="1"/>
        <rFont val="Arial"/>
        <family val="2"/>
      </rPr>
      <t xml:space="preserve"> de Tir</t>
    </r>
  </si>
  <si>
    <t>ZH</t>
  </si>
  <si>
    <t>ZHSV</t>
  </si>
  <si>
    <r>
      <rPr>
        <b/>
        <sz val="9"/>
        <color theme="1"/>
        <rFont val="Arial"/>
        <family val="2"/>
      </rPr>
      <t>Zürcher</t>
    </r>
    <r>
      <rPr>
        <sz val="9"/>
        <color theme="1"/>
        <rFont val="Arial"/>
        <family val="2"/>
      </rPr>
      <t xml:space="preserve"> Schiesssportverband</t>
    </r>
  </si>
  <si>
    <t>D</t>
  </si>
  <si>
    <t>F</t>
  </si>
  <si>
    <t>I</t>
  </si>
  <si>
    <t>SGM-G10</t>
  </si>
  <si>
    <t>Schweizer Gruppenmeisterschaft Gewehr 10m (SGM-G10)</t>
  </si>
  <si>
    <t>Championnat suisse de groupes carabine 10m (CSG C-10)</t>
  </si>
  <si>
    <t>Campionato svizzero a gruppi fucile 10m (CSG-F10)</t>
  </si>
  <si>
    <t>2025/2026</t>
  </si>
  <si>
    <t>SGM-G10 / CSG C-10 / CSG-F10</t>
  </si>
  <si>
    <r>
      <t xml:space="preserve">Meldeblatt                   </t>
    </r>
    <r>
      <rPr>
        <b/>
        <sz val="10"/>
        <color theme="1"/>
        <rFont val="Arial"/>
        <family val="2"/>
      </rPr>
      <t>2025/2026</t>
    </r>
  </si>
  <si>
    <t>Martin Brupbacher, Auswertung SGM-G10 Feldmatt 12, 6030 Ebikon</t>
  </si>
  <si>
    <t>SGM-G50</t>
  </si>
  <si>
    <t>SGM-G50 / CSG C-50 / CSG-F50</t>
  </si>
  <si>
    <t>jacques.moullet@swissshooting.ch</t>
  </si>
  <si>
    <t>Jacques Moullet, Auswertung SGM-G50, Nierlet 115, 1740 Neyruz</t>
  </si>
  <si>
    <t>Junioren / Juniors / Juniores U21</t>
  </si>
  <si>
    <t>Verbände</t>
  </si>
  <si>
    <t>Schweizer Gruppenmeisterschaft Gewehr 50m (SGM-G50)</t>
  </si>
  <si>
    <t>Championnat suisse de groupes carabine 50m (CSG C-50)</t>
  </si>
  <si>
    <t>Campionato svizzero a gruppi fucile 50m (CSG-F50)</t>
  </si>
  <si>
    <t>Meldeblatt - Feuille d'annonce - modulo di notifica</t>
  </si>
  <si>
    <t>Adresse Verbandsverantwortlicher / Adresse du responsable de la féderation / Indirizzo del responsabile dell'associazione</t>
  </si>
  <si>
    <t>PLZ / Ort, NPA/Lieu</t>
  </si>
  <si>
    <t>Veuillez indiquer les noms des sociétés conformément aux noms SAT-Admin. Merci.</t>
  </si>
  <si>
    <t>Feuille d'annonce, modulo di notifica</t>
  </si>
  <si>
    <t>Verbandsmitglied + Adresse Verbandsverant-wortlicher, Membre de la Fédération + adresse du responsable, membro dell'associazione + Indirizzo del responsabile dell'associazione</t>
  </si>
  <si>
    <t>Postrückschub / envoi postal / ritorno della posta</t>
  </si>
  <si>
    <t>gemäss Afb, selon l'Afb, secondo Afb</t>
  </si>
  <si>
    <t>Name, Nom, Nome</t>
  </si>
  <si>
    <t>Name</t>
  </si>
  <si>
    <t>Vorname</t>
  </si>
  <si>
    <t>Adresse</t>
  </si>
  <si>
    <t>PLZ</t>
  </si>
  <si>
    <t>Ort</t>
  </si>
  <si>
    <t>Natel</t>
  </si>
  <si>
    <t>E-Mail</t>
  </si>
  <si>
    <t>Pers.Nr</t>
  </si>
  <si>
    <t>Kanton</t>
  </si>
  <si>
    <t xml:space="preserve">Bestenliste, bitte die Schützen mit den höchsten Resultate hier aufführen. </t>
  </si>
  <si>
    <t>Verein</t>
  </si>
  <si>
    <t>Classement, veuillez indiquer ici les tireurs ayant obtenu les meilleurs résultats.</t>
  </si>
  <si>
    <t>Punkte</t>
  </si>
  <si>
    <r>
      <rPr>
        <b/>
        <i/>
        <sz val="10"/>
        <rFont val="Arial"/>
        <family val="2"/>
      </rPr>
      <t>Gruppenchef</t>
    </r>
    <r>
      <rPr>
        <i/>
        <sz val="10"/>
        <rFont val="Arial"/>
        <family val="2"/>
      </rPr>
      <t xml:space="preserve"> im Verein bitte hier eintragen, damit ich die Daten für die Finalaufgebote bereits habe. Danke</t>
    </r>
  </si>
  <si>
    <t>Junioren / Juniors / Juniores U17</t>
  </si>
  <si>
    <r>
      <t xml:space="preserve">Meldeblatt                   </t>
    </r>
    <r>
      <rPr>
        <b/>
        <sz val="10"/>
        <color theme="1"/>
        <rFont val="Arial"/>
        <family val="2"/>
      </rPr>
      <t>2026</t>
    </r>
  </si>
  <si>
    <r>
      <t>1. Runde Bestenliste ELITE</t>
    </r>
    <r>
      <rPr>
        <u/>
        <sz val="12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(sortiert nach Punkte absteigend, bitte / trié par points décroissants, merci)</t>
    </r>
  </si>
  <si>
    <r>
      <t>2. Runde Bestenliste ELITE</t>
    </r>
    <r>
      <rPr>
        <u/>
        <sz val="12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(sortiert nach Punkte absteigend, bitte / trié par points décroissants, merci)</t>
    </r>
  </si>
  <si>
    <r>
      <t>3. Runde Bestenliste ELITE</t>
    </r>
    <r>
      <rPr>
        <u/>
        <sz val="12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(sortiert nach Punkte absteigend, bitte / trié par points décroissants, merci)</t>
    </r>
  </si>
  <si>
    <r>
      <t>1. Runde Bestenliste JUN U21</t>
    </r>
    <r>
      <rPr>
        <u/>
        <sz val="12"/>
        <color theme="1"/>
        <rFont val="Arial"/>
        <family val="2"/>
      </rPr>
      <t xml:space="preserve"> </t>
    </r>
    <r>
      <rPr>
        <u/>
        <sz val="9"/>
        <color theme="1"/>
        <rFont val="Arial"/>
        <family val="2"/>
      </rPr>
      <t>(sortiert nach Punkte absteigend, bitte / trié par points décroissants, merci)</t>
    </r>
  </si>
  <si>
    <r>
      <t>2. Runde Bestenliste JUN U21</t>
    </r>
    <r>
      <rPr>
        <u/>
        <sz val="12"/>
        <color theme="1"/>
        <rFont val="Arial"/>
        <family val="2"/>
      </rPr>
      <t xml:space="preserve"> </t>
    </r>
    <r>
      <rPr>
        <u/>
        <sz val="9"/>
        <color theme="1"/>
        <rFont val="Arial"/>
        <family val="2"/>
      </rPr>
      <t>(sortiert nach Punkte absteigend, bitte / trié par points décroissants, merci)</t>
    </r>
  </si>
  <si>
    <r>
      <t>3. Runde Bestenliste JUN U21</t>
    </r>
    <r>
      <rPr>
        <u/>
        <sz val="12"/>
        <color theme="1"/>
        <rFont val="Arial"/>
        <family val="2"/>
      </rPr>
      <t xml:space="preserve"> </t>
    </r>
    <r>
      <rPr>
        <u/>
        <sz val="9"/>
        <color theme="1"/>
        <rFont val="Arial"/>
        <family val="2"/>
      </rPr>
      <t>(sortiert nach Punkte absteigend, bitte / trié par points décroissants, merci)</t>
    </r>
  </si>
  <si>
    <r>
      <t>1. Runde Bestenliste JUN U17</t>
    </r>
    <r>
      <rPr>
        <u/>
        <sz val="12"/>
        <color theme="1"/>
        <rFont val="Arial"/>
        <family val="2"/>
      </rPr>
      <t xml:space="preserve"> </t>
    </r>
    <r>
      <rPr>
        <u/>
        <sz val="9"/>
        <color theme="1"/>
        <rFont val="Arial"/>
        <family val="2"/>
      </rPr>
      <t>(sortiert nach Punkte absteigend, bitte / trié par points décroissants, merci)</t>
    </r>
  </si>
  <si>
    <r>
      <t>2. Runde Bestenliste JUN U17</t>
    </r>
    <r>
      <rPr>
        <u/>
        <sz val="12"/>
        <color theme="1"/>
        <rFont val="Arial"/>
        <family val="2"/>
      </rPr>
      <t xml:space="preserve"> </t>
    </r>
    <r>
      <rPr>
        <u/>
        <sz val="9"/>
        <color theme="1"/>
        <rFont val="Arial"/>
        <family val="2"/>
      </rPr>
      <t>(sortiert nach Punkte absteigend, bitte / trié par points décroissants, merci)</t>
    </r>
  </si>
  <si>
    <r>
      <t>3. Runde Bestenliste JUN U17</t>
    </r>
    <r>
      <rPr>
        <u/>
        <sz val="12"/>
        <color theme="1"/>
        <rFont val="Arial"/>
        <family val="2"/>
      </rPr>
      <t xml:space="preserve"> </t>
    </r>
    <r>
      <rPr>
        <u/>
        <sz val="9"/>
        <color theme="1"/>
        <rFont val="Arial"/>
        <family val="2"/>
      </rPr>
      <t>(sortiert nach Punkte absteigend, bitte / trié par points décroissants, merci)</t>
    </r>
  </si>
  <si>
    <t>Nombre de Numéro de licence</t>
  </si>
  <si>
    <t>Catégorie</t>
  </si>
  <si>
    <t>Numéro de la société</t>
  </si>
  <si>
    <t>Nom de la société</t>
  </si>
  <si>
    <t>Actif-A F10m</t>
  </si>
  <si>
    <t>Total général</t>
  </si>
  <si>
    <t>1.01.0.06.002</t>
  </si>
  <si>
    <t>Adliswil Schützenverein</t>
  </si>
  <si>
    <t>1.11.0.05.085</t>
  </si>
  <si>
    <t>Aedermannsdorf-Herbetswil Sportschützen</t>
  </si>
  <si>
    <t>1.02.4.00.005</t>
  </si>
  <si>
    <t>Aegerten, Sportschützen Biel-Aegerten</t>
  </si>
  <si>
    <t>1.01.0.14.003</t>
  </si>
  <si>
    <t>Affoltern a. A. Sportschützen</t>
  </si>
  <si>
    <t>1.22.0.01.003</t>
  </si>
  <si>
    <t>Aigle Société de tir Sous-Officiers et Guidon</t>
  </si>
  <si>
    <t>1.01.0.14.057</t>
  </si>
  <si>
    <t>Albisrieden-Urdorf Sportschützen</t>
  </si>
  <si>
    <t>1.14.0.04.001</t>
  </si>
  <si>
    <t>Altdorf-Opfertshofen Schützengesellschaft</t>
  </si>
  <si>
    <t>1.05.0.02.002</t>
  </si>
  <si>
    <t>Altendorf Feldschützen</t>
  </si>
  <si>
    <t>1.44.0.00.001</t>
  </si>
  <si>
    <t>Altstätten Sportschützen</t>
  </si>
  <si>
    <t>1.44.0.00.002</t>
  </si>
  <si>
    <t>Appenzell Luftgewehrsektion</t>
  </si>
  <si>
    <t>1.20.0.01.014</t>
  </si>
  <si>
    <t>Arbon-Roggwil, Tälischützen</t>
  </si>
  <si>
    <t>1.37.0.00.003</t>
  </si>
  <si>
    <t>Attalens-Châtel Société de tir sportif</t>
  </si>
  <si>
    <t>1.00.8.00.001</t>
  </si>
  <si>
    <t>Ausländische Einzelschützen</t>
  </si>
  <si>
    <t>1.17.0.04.008</t>
  </si>
  <si>
    <t>Au-Widnau Schützengesellschaft</t>
  </si>
  <si>
    <t>1.37.0.00.004</t>
  </si>
  <si>
    <t>Avry-devant-Pont Société de tir air comprimé</t>
  </si>
  <si>
    <t>1.37.0.00.038</t>
  </si>
  <si>
    <t>Avry-sur-Matran Société de tir</t>
  </si>
  <si>
    <t>1.23.3.01.008</t>
  </si>
  <si>
    <t>Bagnes Société de tir Le Pleureur</t>
  </si>
  <si>
    <t>1.11.0.05.017</t>
  </si>
  <si>
    <t>Balsthal-Klus Schützenverein</t>
  </si>
  <si>
    <t>1.13.0.00.011</t>
  </si>
  <si>
    <t>Basel Schiess-Sport Helvetia</t>
  </si>
  <si>
    <t>1.26.0.02.002</t>
  </si>
  <si>
    <t>Bassecourt-Develier Société de tir</t>
  </si>
  <si>
    <t>1.02.2.00.011</t>
  </si>
  <si>
    <t>Bätterkinden Sportschützen</t>
  </si>
  <si>
    <t>1.21.0.00.011</t>
  </si>
  <si>
    <t>Bellinzona Società Carabinieri della città</t>
  </si>
  <si>
    <t>1.19.0.03.030</t>
  </si>
  <si>
    <t>Berikon Feldschützen</t>
  </si>
  <si>
    <t>1.14.0.03.006</t>
  </si>
  <si>
    <t>Beringen Schützengesellschaft</t>
  </si>
  <si>
    <t>1.02.4.01.034</t>
  </si>
  <si>
    <t>Bern Stadtschützen</t>
  </si>
  <si>
    <t>1.01.0.03.035</t>
  </si>
  <si>
    <t>Bettensee Schützen Kloten-Dietlikon</t>
  </si>
  <si>
    <t>1.02.7.00.019</t>
  </si>
  <si>
    <t>Biel, Sportschützen Biel Luftgewehr</t>
  </si>
  <si>
    <t>1.11.0.03.205</t>
  </si>
  <si>
    <t>Biezwil Sportschützen</t>
  </si>
  <si>
    <t>1.44.0.00.007</t>
  </si>
  <si>
    <t>Bischofszell Sportschützen</t>
  </si>
  <si>
    <t>1.21.0.00.002</t>
  </si>
  <si>
    <t>Bodio Società Tiro Sportivo Leventina</t>
  </si>
  <si>
    <t>1.02.1.00.023</t>
  </si>
  <si>
    <t>Bönigen Sportschützen</t>
  </si>
  <si>
    <t>1.11.0.07.028</t>
  </si>
  <si>
    <t>Boningen Militärschützen</t>
  </si>
  <si>
    <t>1.24.0.02.005</t>
  </si>
  <si>
    <t>Boudry Noble Compagnie des Mousquetaires</t>
  </si>
  <si>
    <t>1.23.2.04.012</t>
  </si>
  <si>
    <t>Bramois Sté des Tireurs de la Borgne</t>
  </si>
  <si>
    <t>1.23.0.00.005</t>
  </si>
  <si>
    <t>Brig, Schiesssportverein BRIGLINA</t>
  </si>
  <si>
    <t>1.19.0.04.049</t>
  </si>
  <si>
    <t>Brugg, Schiesssportgesellschaft Brugg-Windisch</t>
  </si>
  <si>
    <t>1.17.0.10.015</t>
  </si>
  <si>
    <t>Brunnadern Sportschützen Neckertal</t>
  </si>
  <si>
    <t>1.13.0.05.030</t>
  </si>
  <si>
    <t>Bubendorf Feldschützengesellschaft</t>
  </si>
  <si>
    <t>1.19.0.01.052</t>
  </si>
  <si>
    <t>Buchs AG Schützenbund</t>
  </si>
  <si>
    <t>1.17.0.05.016</t>
  </si>
  <si>
    <t>Buchs-Räfis Schützengesellschaft</t>
  </si>
  <si>
    <t>1.10.0.03.220</t>
  </si>
  <si>
    <t>Bulle Société de tir à air comprimé</t>
  </si>
  <si>
    <t>1.02.5.03.034</t>
  </si>
  <si>
    <t>Büren an der Aare Schützenverein</t>
  </si>
  <si>
    <t>1.02.3.02.026</t>
  </si>
  <si>
    <t>Burgdorf Stadtschützen</t>
  </si>
  <si>
    <t>1.22.9.08.004</t>
  </si>
  <si>
    <t>Bursinel Sté de tir sportif PC - AC</t>
  </si>
  <si>
    <t>1.09.0.00.006</t>
  </si>
  <si>
    <t>Cham, SSV Cham-Ennetsee</t>
  </si>
  <si>
    <t>1.22.0.04.045</t>
  </si>
  <si>
    <t>Champagne Sté de Tir Sportif du Maillu</t>
  </si>
  <si>
    <t>1.22.0.10.048</t>
  </si>
  <si>
    <t>Château-d´Oex, Armes Réunies du Pays-d´Enhaut</t>
  </si>
  <si>
    <t>1.37.0.00.013</t>
  </si>
  <si>
    <t>Chavannes-les-Forts Tir Sportif</t>
  </si>
  <si>
    <t>1.25.0.00.106</t>
  </si>
  <si>
    <t>Chêne-Bourg, Société Chênoise de tir</t>
  </si>
  <si>
    <t>1.21.0.00.030</t>
  </si>
  <si>
    <t>Chiasso, Società Liberi Tiratori</t>
  </si>
  <si>
    <t>1.18.0.01.029</t>
  </si>
  <si>
    <t>Chur Schützengesellschaft der Stadt Chur</t>
  </si>
  <si>
    <t>1.24.0.02.031</t>
  </si>
  <si>
    <t>Cortaillod Noble Compagnie des Mousquetaires</t>
  </si>
  <si>
    <t>1.37.0.00.012</t>
  </si>
  <si>
    <t>Cottens et Environs Société des tireurs sportifs</t>
  </si>
  <si>
    <t>1.26.0.01.023</t>
  </si>
  <si>
    <t>Courgenay-Courtemautruy Sté de tir Mont-Terrib</t>
  </si>
  <si>
    <t>1.26.0.04.203</t>
  </si>
  <si>
    <t>Courrendlin Sté de tir PC et AC</t>
  </si>
  <si>
    <t>1.50.0.00.012</t>
  </si>
  <si>
    <t>Dagmersellen Sportschützen</t>
  </si>
  <si>
    <t>1.18.0.03.038</t>
  </si>
  <si>
    <t>Davos Schiess Sport</t>
  </si>
  <si>
    <t>1.01.0.14.011</t>
  </si>
  <si>
    <t>Dielsdorf und Umgebung Sportschützen</t>
  </si>
  <si>
    <t>1.02.1.03.028</t>
  </si>
  <si>
    <t>Diemtigtal Sportschützen</t>
  </si>
  <si>
    <t>1.19.0.07.062</t>
  </si>
  <si>
    <t>Dintikon Feldschützen</t>
  </si>
  <si>
    <t>1.18.0.01.043</t>
  </si>
  <si>
    <t>Domat/Ems Sportschützen</t>
  </si>
  <si>
    <t>1.10.0.06.246</t>
  </si>
  <si>
    <t>Dompierre-Russy, Société de Tir Les Carabiniers</t>
  </si>
  <si>
    <t>1.14.0.04.012</t>
  </si>
  <si>
    <t>Dörflingen Schützengesellschaft</t>
  </si>
  <si>
    <t>1.50.0.00.014</t>
  </si>
  <si>
    <t>Ebikon Sportschützen</t>
  </si>
  <si>
    <t>1.44.0.00.011</t>
  </si>
  <si>
    <t>Ebnat-Kappel &amp; Umgebung Luftgewehrsektion</t>
  </si>
  <si>
    <t>1.22.0.03.094</t>
  </si>
  <si>
    <t>Echallens, Société Tir Sportif</t>
  </si>
  <si>
    <t>1.03.0.04.019</t>
  </si>
  <si>
    <t>Eich Sportschützen Club</t>
  </si>
  <si>
    <t>1.05.0.03.017</t>
  </si>
  <si>
    <t>Einsiedeln Schützenverein Tell</t>
  </si>
  <si>
    <t>1.50.0.00.016</t>
  </si>
  <si>
    <t>Emmen Sportschützen</t>
  </si>
  <si>
    <t>1.50.0.00.002</t>
  </si>
  <si>
    <t>Erstfeld Sportschützen Uri</t>
  </si>
  <si>
    <t>1.44.0.00.058</t>
  </si>
  <si>
    <t>Eschen Sportschützen</t>
  </si>
  <si>
    <t>1.03.0.05.032</t>
  </si>
  <si>
    <t>Ettiswil Feldschützen</t>
  </si>
  <si>
    <t>1.25.0.00.005</t>
  </si>
  <si>
    <t>Exercices de l´Arquebuse et la Navigation</t>
  </si>
  <si>
    <t>1.01.0.15.014</t>
  </si>
  <si>
    <t>Fehraltorf, Sportschützen Fehraltorf u.Umgebung</t>
  </si>
  <si>
    <t>1.26.0.03.073</t>
  </si>
  <si>
    <t>Franches-Montagnes Pistolet &amp; Petit calibre</t>
  </si>
  <si>
    <t>1.20.0.04.062</t>
  </si>
  <si>
    <t>Frauenfeld Stadtschützen Gesellschaft</t>
  </si>
  <si>
    <t>1.13.0.03.040</t>
  </si>
  <si>
    <t>Frenkendorf Schützengesellschaft</t>
  </si>
  <si>
    <t>1.10.0.01.267</t>
  </si>
  <si>
    <t>Fribourg Société de tir de la Ville</t>
  </si>
  <si>
    <t>1.19.0.06.086</t>
  </si>
  <si>
    <t>Frick Sportschützen</t>
  </si>
  <si>
    <t>1.02.1.00.133</t>
  </si>
  <si>
    <t>Frutigen Sportschützen Frutigland</t>
  </si>
  <si>
    <t>1.15.0.00.002</t>
  </si>
  <si>
    <t>Gais Sportschützen</t>
  </si>
  <si>
    <t>1.02.4.00.135</t>
  </si>
  <si>
    <t>Gampelen Sportschützen</t>
  </si>
  <si>
    <t>1.13.0.04.043</t>
  </si>
  <si>
    <t>Gelterkinden Schützengesellschaft</t>
  </si>
  <si>
    <t>1.25.0.00.119</t>
  </si>
  <si>
    <t>Genève, S.T.S.G. Société de Tir Sportif</t>
  </si>
  <si>
    <t>1.11.0.04.009</t>
  </si>
  <si>
    <t>Gerlafingen Sportschützen</t>
  </si>
  <si>
    <t>1.37.0.00.014</t>
  </si>
  <si>
    <t>Gibloux Tir Sportif 10m</t>
  </si>
  <si>
    <t>1.08.0.00.010</t>
  </si>
  <si>
    <t>Glarus, Sportschützen Glarnerland</t>
  </si>
  <si>
    <t>1.01.0.14.016</t>
  </si>
  <si>
    <t>Glattfelden Sportschützen-Verein</t>
  </si>
  <si>
    <t>1.23.0.00.027</t>
  </si>
  <si>
    <t>Glis Schützengesellschaft (SGG)</t>
  </si>
  <si>
    <t>1.17.0.01.036</t>
  </si>
  <si>
    <t>Goldach Schützengesellschaft</t>
  </si>
  <si>
    <t>1.17.0.01.170</t>
  </si>
  <si>
    <t>Gossau SG Sportschützen</t>
  </si>
  <si>
    <t>1.44.0.00.017</t>
  </si>
  <si>
    <t>Grabs Sportschützen</t>
  </si>
  <si>
    <t>1.11.0.07.011</t>
  </si>
  <si>
    <t>Gretzenbach Sportschützen</t>
  </si>
  <si>
    <t>1.02.1.00.037</t>
  </si>
  <si>
    <t>Grindelwald Kleinkaliberschützen</t>
  </si>
  <si>
    <t>1.02.1.00.038</t>
  </si>
  <si>
    <t>Gstaad-Saanen Sportschützen</t>
  </si>
  <si>
    <t>1.02.4.03.055</t>
  </si>
  <si>
    <t>Guggisberg Militärschützengesellschaft</t>
  </si>
  <si>
    <t>1.14.0.03.014</t>
  </si>
  <si>
    <t>Guntmadingen Feldschützengesellschaft</t>
  </si>
  <si>
    <t>1.14.0.03.015</t>
  </si>
  <si>
    <t>Hallau Schützen</t>
  </si>
  <si>
    <t>1.10.0.02.080</t>
  </si>
  <si>
    <t>Heitenried Schützen</t>
  </si>
  <si>
    <t>1.50.0.00.029</t>
  </si>
  <si>
    <t>Hochdorf Sportschützen</t>
  </si>
  <si>
    <t>1.11.0.09.015</t>
  </si>
  <si>
    <t>Hofstetten-Flüh Sportschützen</t>
  </si>
  <si>
    <t>1.01.0.02.001</t>
  </si>
  <si>
    <t>Humlikon-Adlikon Schützenverein</t>
  </si>
  <si>
    <t>1.02.2.03.030</t>
  </si>
  <si>
    <t>Huttwil Sportschützen</t>
  </si>
  <si>
    <t>1.18.0.01.068</t>
  </si>
  <si>
    <t>Igis-Landquart Schiesssportverein</t>
  </si>
  <si>
    <t>1.18.0.08.069</t>
  </si>
  <si>
    <t>Ilanz, Sportschützen Surselva</t>
  </si>
  <si>
    <t>1.01.0.08.075</t>
  </si>
  <si>
    <t>Illnau-Effretikon Schiesssportverein</t>
  </si>
  <si>
    <t>1.21.0.00.054</t>
  </si>
  <si>
    <t>Iseo-Cimo  Società Tiratori Santa Maria</t>
  </si>
  <si>
    <t>1.19.0.10.019</t>
  </si>
  <si>
    <t>Kölliken Sportschützen</t>
  </si>
  <si>
    <t>1.20.0.05.096</t>
  </si>
  <si>
    <t>Kreuzlingen Schützenverein</t>
  </si>
  <si>
    <t>1.18.0.03.075</t>
  </si>
  <si>
    <t>Küblis Sportschützen Mittelprättigau</t>
  </si>
  <si>
    <t>1.18.0.03.074</t>
  </si>
  <si>
    <t>Küblis, Schützenverein Rätikon</t>
  </si>
  <si>
    <t>1.01.0.13.026</t>
  </si>
  <si>
    <t>Küsnacht Sportschützen</t>
  </si>
  <si>
    <t>1.13.0.02.012</t>
  </si>
  <si>
    <t>Laufen Sportschützen</t>
  </si>
  <si>
    <t>1.22.0.05.140</t>
  </si>
  <si>
    <t>Lausanne Société de tir Les Carabiniers</t>
  </si>
  <si>
    <t>1.37.0.00.051</t>
  </si>
  <si>
    <t>Le Crêt FR Société de tir Air comprimé</t>
  </si>
  <si>
    <t>1.24.0.05.050</t>
  </si>
  <si>
    <t>Le Locle Société Locloise de Tir Sportif (SLTS)</t>
  </si>
  <si>
    <t>1.19.0.07.141</t>
  </si>
  <si>
    <t>Lenzburg Schützengesellschaft</t>
  </si>
  <si>
    <t>1.21.0.00.003</t>
  </si>
  <si>
    <t>Locarno, Società Tiro Sportivo</t>
  </si>
  <si>
    <t>1.22.9.07.023</t>
  </si>
  <si>
    <t>Lonay-Morges Air Comprimé La Mouche</t>
  </si>
  <si>
    <t>1.21.0.00.060</t>
  </si>
  <si>
    <t>Lugano Società Civici Carabinieri</t>
  </si>
  <si>
    <t>1.37.0.00.042</t>
  </si>
  <si>
    <t>Lully, Tir sportif la Mouche</t>
  </si>
  <si>
    <t>1.06.0.00.006</t>
  </si>
  <si>
    <t>Lungern, Schützengesellschaft</t>
  </si>
  <si>
    <t>1.03.0.01.077</t>
  </si>
  <si>
    <t>Luzern Schützengesellschaft der Stadt</t>
  </si>
  <si>
    <t>1.18.0.01.087</t>
  </si>
  <si>
    <t>Malans Schützenverein</t>
  </si>
  <si>
    <t>1.01.0.15.027</t>
  </si>
  <si>
    <t>Männedorf Sportschützen</t>
  </si>
  <si>
    <t>1.23.3.02.045</t>
  </si>
  <si>
    <t>Martigny-Région Tireurs sportifs</t>
  </si>
  <si>
    <t>1.20.0.06.107</t>
  </si>
  <si>
    <t>Märwil Schützenverein</t>
  </si>
  <si>
    <t>1.20.0.08.110</t>
  </si>
  <si>
    <t>Mauren-Berg Schützengesellschaft</t>
  </si>
  <si>
    <t>1.01.0.13.015</t>
  </si>
  <si>
    <t>Meilen Sportschützen Feld-Meilen</t>
  </si>
  <si>
    <t>1.02.1.00.063</t>
  </si>
  <si>
    <t>Meiringen Kleinkaliberschützen</t>
  </si>
  <si>
    <t>1.19.0.05.025</t>
  </si>
  <si>
    <t>Menziken-Burg Sportschützen</t>
  </si>
  <si>
    <t>1.26.0.04.214</t>
  </si>
  <si>
    <t>Mervelier/Montsevelier Société de tir air comprimé</t>
  </si>
  <si>
    <t>1.19.0.06.026</t>
  </si>
  <si>
    <t>Mettauertal Sportschützen</t>
  </si>
  <si>
    <t>1.18.0.03.040</t>
  </si>
  <si>
    <t>Monstein Schützenverein</t>
  </si>
  <si>
    <t>1.23.1.01.049</t>
  </si>
  <si>
    <t>Montana Société de tir</t>
  </si>
  <si>
    <t>1.23.3.03.051</t>
  </si>
  <si>
    <t>Monthey Sté de tir Les Carabiniers</t>
  </si>
  <si>
    <t>1.17.0.04.058</t>
  </si>
  <si>
    <t>Montlingen Feldschützengesellschaft</t>
  </si>
  <si>
    <t>1.24.0.04.007</t>
  </si>
  <si>
    <t>Montmollin Sté FAC La Rochette</t>
  </si>
  <si>
    <t>1.22.9.10.024</t>
  </si>
  <si>
    <t>Montreux Riviera, Tir Sportif</t>
  </si>
  <si>
    <t>1.02.5.06.090</t>
  </si>
  <si>
    <t>Mörigen Feldschützen</t>
  </si>
  <si>
    <t>1.19.0.01.029</t>
  </si>
  <si>
    <t>Muhen Sportschützen</t>
  </si>
  <si>
    <t>1.02.3.03.087</t>
  </si>
  <si>
    <t>Münchenbuchsee Feldschützen</t>
  </si>
  <si>
    <t>1.02.2.01.049</t>
  </si>
  <si>
    <t>Münsingen Sportschützen</t>
  </si>
  <si>
    <t>1.19.0.10.055</t>
  </si>
  <si>
    <t>Murgenthal Sportschützen</t>
  </si>
  <si>
    <t>1.19.0.08.023</t>
  </si>
  <si>
    <t>Muri-Freiamt Luftgewehrschützen</t>
  </si>
  <si>
    <t>1.13.0.01.069</t>
  </si>
  <si>
    <t>Muttenz Schützengesellschaft</t>
  </si>
  <si>
    <t>1.02.4.01.029</t>
  </si>
  <si>
    <t>Neuenegg Sportschützen Bramberg-Neuenegg</t>
  </si>
  <si>
    <t>1.44.0.00.014</t>
  </si>
  <si>
    <t>Neunforn Sportschützen</t>
  </si>
  <si>
    <t>1.50.0.00.043</t>
  </si>
  <si>
    <t>Nidwalden LG-Schützen</t>
  </si>
  <si>
    <t>1.11.0.06.046</t>
  </si>
  <si>
    <t>Niederbipp Sportschützen</t>
  </si>
  <si>
    <t>1.17.0.12.064</t>
  </si>
  <si>
    <t>Niederbüren Schützenverein</t>
  </si>
  <si>
    <t>1.02.4.01.076</t>
  </si>
  <si>
    <t>Oberbalm, Sportschützen</t>
  </si>
  <si>
    <t>1.11.0.06.152</t>
  </si>
  <si>
    <t>Oberbuchsiten Schützenverein</t>
  </si>
  <si>
    <t>1.02.2.00.075</t>
  </si>
  <si>
    <t>Oberburg Luftgewehrschützen</t>
  </si>
  <si>
    <t>1.13.0.06.019</t>
  </si>
  <si>
    <t>Oberdorf und Umgebung Sportschützen</t>
  </si>
  <si>
    <t>1.44.0.00.031</t>
  </si>
  <si>
    <t>Oberegg Luftgewehrsektion</t>
  </si>
  <si>
    <t>1.50.0.00.047</t>
  </si>
  <si>
    <t>Obernau Sportschützen</t>
  </si>
  <si>
    <t>1.19.0.02.122</t>
  </si>
  <si>
    <t>Obersiggenthal Schiesssportverein</t>
  </si>
  <si>
    <t>1.13.0.06.020</t>
  </si>
  <si>
    <t>Oberwil BL Sportschützen</t>
  </si>
  <si>
    <t>1.02.1.00.127</t>
  </si>
  <si>
    <t>Oberwil i.S. Sportschützen</t>
  </si>
  <si>
    <t>1.01.0.07.086</t>
  </si>
  <si>
    <t>Oetwil am See Militärschiessverein</t>
  </si>
  <si>
    <t>1.11.0.07.170</t>
  </si>
  <si>
    <t>Olten Luftgewehrschützen</t>
  </si>
  <si>
    <t>1.23.3.01.056</t>
  </si>
  <si>
    <t>Orsières Société de tir Eclair</t>
  </si>
  <si>
    <t>1.22.9.06.029</t>
  </si>
  <si>
    <t>Palézieux, Tireurs sportifs Palézieux C10 / C50</t>
  </si>
  <si>
    <t>1.22.0.02.215</t>
  </si>
  <si>
    <t>Payerne Union des Tireurs Payernois</t>
  </si>
  <si>
    <t>1.03.0.02.098</t>
  </si>
  <si>
    <t>Perlen Schützengesellschaft</t>
  </si>
  <si>
    <t>1.24.0.02.066</t>
  </si>
  <si>
    <t>Peseux, Soc.de tir sportif, Peseux Région</t>
  </si>
  <si>
    <t>1.01.0.10.119</t>
  </si>
  <si>
    <t>Pfungen Schützenverein</t>
  </si>
  <si>
    <t>1.02.4.00.081</t>
  </si>
  <si>
    <t>Pieterlen Sportschützen</t>
  </si>
  <si>
    <t>1.26.0.02.053</t>
  </si>
  <si>
    <t>Pleigne Société de tir Les Geais</t>
  </si>
  <si>
    <t>1.37.0.00.043</t>
  </si>
  <si>
    <t>Pont-la-Ville Société de Tir Air Comprimé</t>
  </si>
  <si>
    <t>1.26.0.04.206</t>
  </si>
  <si>
    <t>Porrentruy, Tir Sportif d´Ajoie</t>
  </si>
  <si>
    <t>1.18.0.10.107</t>
  </si>
  <si>
    <t>Poschiavo Società Tiratori</t>
  </si>
  <si>
    <t>1.13.0.06.021</t>
  </si>
  <si>
    <t>Pratteln/Schweizerhalle Sportschützen</t>
  </si>
  <si>
    <t>1.02.1.01.037</t>
  </si>
  <si>
    <t>Reichenbach i. K. Schützengesellschaft</t>
  </si>
  <si>
    <t>1.37.0.00.048</t>
  </si>
  <si>
    <t>Ried Sportschützen</t>
  </si>
  <si>
    <t>1.11.0.02.029</t>
  </si>
  <si>
    <t>Riedholz-Feldbrunnen Sportschützen</t>
  </si>
  <si>
    <t>1.22.0.05.237</t>
  </si>
  <si>
    <t>Romanel, Tir Sportif la Mèbre</t>
  </si>
  <si>
    <t>1.18.0.07.118</t>
  </si>
  <si>
    <t>Rona Uniun da tiradours Surses</t>
  </si>
  <si>
    <t>1.03.0.02.113</t>
  </si>
  <si>
    <t>Root Schützengesellschaft</t>
  </si>
  <si>
    <t>1.19.0.07.233</t>
  </si>
  <si>
    <t>Rupperswil Freier Schiessverein</t>
  </si>
  <si>
    <t>1.03.0.04.115</t>
  </si>
  <si>
    <t>Ruswil Schützenverein</t>
  </si>
  <si>
    <t>1.18.0.10.131</t>
  </si>
  <si>
    <t>Samedan Societed da tregants</t>
  </si>
  <si>
    <t>1.17.0.06.080</t>
  </si>
  <si>
    <t>Sargans Schützenverein</t>
  </si>
  <si>
    <t>1.23.2.04.070</t>
  </si>
  <si>
    <t>Savièse Société de tir Les Carabiniers</t>
  </si>
  <si>
    <t>1.14.0.01.045</t>
  </si>
  <si>
    <t>Schaffhausen Schützengesellschaft der Stadt</t>
  </si>
  <si>
    <t>1.01.0.14.037</t>
  </si>
  <si>
    <t>Schlieren Sportschützen Limmattal</t>
  </si>
  <si>
    <t>1.41.0.00.011</t>
  </si>
  <si>
    <t>Schmerikon Sportschützen</t>
  </si>
  <si>
    <t>1.20.0.08.149</t>
  </si>
  <si>
    <t>Schönholzerswilen Schützen</t>
  </si>
  <si>
    <t>1.03.0.06.122</t>
  </si>
  <si>
    <t>Schüpfheim Sportschützengesellschaft</t>
  </si>
  <si>
    <t>1.00.8.AT.101</t>
  </si>
  <si>
    <t>Schützengilde Klostertal</t>
  </si>
  <si>
    <t>1.02.4.00.093</t>
  </si>
  <si>
    <t>Schwarzenburg Sportschützen</t>
  </si>
  <si>
    <t>1.50.0.00.071</t>
  </si>
  <si>
    <t>Schwyz Matchschützen Region Schwyz</t>
  </si>
  <si>
    <t>1.11.0.02.006</t>
  </si>
  <si>
    <t>Selzach Sportschützen Leberberg</t>
  </si>
  <si>
    <t>1.11.0.02.189</t>
  </si>
  <si>
    <t>Selzach-Altreu Sportschützen</t>
  </si>
  <si>
    <t>1.19.0.07.251</t>
  </si>
  <si>
    <t>Seon Schützengesellschaft</t>
  </si>
  <si>
    <t>1.19.0.02.037</t>
  </si>
  <si>
    <t>Siggenthal Sportschützen</t>
  </si>
  <si>
    <t>1.02.2.02.074</t>
  </si>
  <si>
    <t>Signau Feldschützengesellschaft</t>
  </si>
  <si>
    <t>1.23.2.04.081</t>
  </si>
  <si>
    <t>Sion Sté de tir La Cible</t>
  </si>
  <si>
    <t>1.13.0.04.098</t>
  </si>
  <si>
    <t>Sissach, Schützengesellschaft 1822</t>
  </si>
  <si>
    <t>1.44.0.00.037</t>
  </si>
  <si>
    <t>Sitterdorf Sportschützen</t>
  </si>
  <si>
    <t>1.11.0.01.193</t>
  </si>
  <si>
    <t>Solothurn Feldwaffenverein</t>
  </si>
  <si>
    <t>1.11.0.04.035</t>
  </si>
  <si>
    <t>Sportschützen Subingen-Deitingen</t>
  </si>
  <si>
    <t>1.26.0.04.208</t>
  </si>
  <si>
    <t>St Ursanne Sté de tir Clos du Doubs PC et AC</t>
  </si>
  <si>
    <t>1.17.0.01.091</t>
  </si>
  <si>
    <t>St. Gallen Feldschützengesellschaft der Stadt</t>
  </si>
  <si>
    <t>1.41.0.00.015</t>
  </si>
  <si>
    <t>St. Gallenkappel Sportschützen</t>
  </si>
  <si>
    <t>1.18.0.10.125</t>
  </si>
  <si>
    <t>St. Moritz-Julia Schützenverein</t>
  </si>
  <si>
    <t>1.23.0.04.070</t>
  </si>
  <si>
    <t>Staldenried Feldschützen</t>
  </si>
  <si>
    <t>1.02.1.07.132</t>
  </si>
  <si>
    <t>Stalden-Schwanden Luftgewehr- + Luftpistolen-Sekt.</t>
  </si>
  <si>
    <t>1.01.0.12.007</t>
  </si>
  <si>
    <t>Stammheim Sportschützen</t>
  </si>
  <si>
    <t>1.23.1.01.063</t>
  </si>
  <si>
    <t>St-Léonard Sté de tir La Villageoise</t>
  </si>
  <si>
    <t>1.23.3.04.066</t>
  </si>
  <si>
    <t>St-Maurice Sté de tir Noble Jeu de Cible</t>
  </si>
  <si>
    <t>1.22.0.07.247</t>
  </si>
  <si>
    <t>St-Prex Société de tir Fleur-de-Lys</t>
  </si>
  <si>
    <t>1.19.0.01.042</t>
  </si>
  <si>
    <t>Suhr Sportschützen</t>
  </si>
  <si>
    <t>1.37.0.00.031</t>
  </si>
  <si>
    <t>Tafers Sportschützen</t>
  </si>
  <si>
    <t>1.19.0.03.269</t>
  </si>
  <si>
    <t>Tägerig Schützengesellschaft</t>
  </si>
  <si>
    <t>1.21.0.00.093</t>
  </si>
  <si>
    <t>Taverne Società Tiratori del Vedeggio</t>
  </si>
  <si>
    <t>1.02.3.00.099</t>
  </si>
  <si>
    <t>Thörigen-Herzogenbuchsee Sportschützen</t>
  </si>
  <si>
    <t>1.02.4.00.100</t>
  </si>
  <si>
    <t>Thörishaus Sportschützen</t>
  </si>
  <si>
    <t>1.02.1.07.161</t>
  </si>
  <si>
    <t>Thun Stadtschützen</t>
  </si>
  <si>
    <t>1.02.1.00.101</t>
  </si>
  <si>
    <t>Thunersee-Region Luftgewehrschützen</t>
  </si>
  <si>
    <t>1.18.0.04.168</t>
  </si>
  <si>
    <t>Thusis Sportschützen</t>
  </si>
  <si>
    <t>1.37.0.00.001</t>
  </si>
  <si>
    <t>Torny et environs, Sté de tir sportif</t>
  </si>
  <si>
    <t>1.21.0.00.090</t>
  </si>
  <si>
    <t>Torre, Tiratori Aria Compressa Blenio</t>
  </si>
  <si>
    <t>1.18.0.08.175</t>
  </si>
  <si>
    <t>Trun Societad da tir Voluntaria</t>
  </si>
  <si>
    <t>1.02.3.03.085</t>
  </si>
  <si>
    <t>Urtenen Sportschützen Grauholz</t>
  </si>
  <si>
    <t>1.00.7.UR.047</t>
  </si>
  <si>
    <t>Uruguay Swiss Shooting Society of Nueva Helvecia</t>
  </si>
  <si>
    <t>1.01.0.09.125</t>
  </si>
  <si>
    <t>Uster Schützengesellschaft</t>
  </si>
  <si>
    <t>1.44.0.00.045</t>
  </si>
  <si>
    <t>Vaduz Zimmerschützen</t>
  </si>
  <si>
    <t>1.26.0.02.018</t>
  </si>
  <si>
    <t>Val Terbi Société de Tir Sportif</t>
  </si>
  <si>
    <t>1.23.3.03.087</t>
  </si>
  <si>
    <t>Val-d´Illiez Sté de tir Les Carabiniers</t>
  </si>
  <si>
    <t>1.24.0.04.017</t>
  </si>
  <si>
    <t>Val-de-Ruz Sté de tir Air Comprimé</t>
  </si>
  <si>
    <t>1.24.0.03.078</t>
  </si>
  <si>
    <t>Val-de-Travers, Tir Sportif Val-de-Travers</t>
  </si>
  <si>
    <t>1.02.4.01.109</t>
  </si>
  <si>
    <t>Vechigen Sportschützen</t>
  </si>
  <si>
    <t>1.23.0.04.080</t>
  </si>
  <si>
    <t>Visp-Eyholz Sportschützen</t>
  </si>
  <si>
    <t>1.37.0.00.049</t>
  </si>
  <si>
    <t>Vuadens Sté de tir carabine 10m</t>
  </si>
  <si>
    <t>1.37.0.00.030</t>
  </si>
  <si>
    <t>Vully-Broye Sté de tir Air comprimé</t>
  </si>
  <si>
    <t>1.01.0.06.131</t>
  </si>
  <si>
    <t>Wädenswil Schützenverein</t>
  </si>
  <si>
    <t>1.01.0.14.045</t>
  </si>
  <si>
    <t>Wallisellen Sportschützengesellschaft</t>
  </si>
  <si>
    <t>1.02.5.06.128</t>
  </si>
  <si>
    <t>Walperswil Feldschützen</t>
  </si>
  <si>
    <t>1.11.0.07.039</t>
  </si>
  <si>
    <t>Wangen bei Olten Sportschützen</t>
  </si>
  <si>
    <t>1.41.0.00.002</t>
  </si>
  <si>
    <t>Wangen Luftgewehrschützen</t>
  </si>
  <si>
    <t>1.02.4.00.116</t>
  </si>
  <si>
    <t>Wattenwil Kleinkaliberschützen</t>
  </si>
  <si>
    <t>1.17.0.07.112</t>
  </si>
  <si>
    <t>Weesen, Schützenverein</t>
  </si>
  <si>
    <t>1.20.0.08.179</t>
  </si>
  <si>
    <t>Weinfelden Schützengesellschaft</t>
  </si>
  <si>
    <t>1.19.0.02.046</t>
  </si>
  <si>
    <t xml:space="preserve">Wettingen-Würenlos Sportschützen </t>
  </si>
  <si>
    <t>1.01.0.01.138</t>
  </si>
  <si>
    <t>Wettswil am Albis Feldschützenverein</t>
  </si>
  <si>
    <t>1.01.0.05.140</t>
  </si>
  <si>
    <t>Wetzikon Schützengesellschaft</t>
  </si>
  <si>
    <t>1.17.0.12.127</t>
  </si>
  <si>
    <t>Wil SG Stadtschützen</t>
  </si>
  <si>
    <t>1.01.0.12.049</t>
  </si>
  <si>
    <t>Wila-Turbenthal Sportschützen</t>
  </si>
  <si>
    <t>1.03.0.05.136</t>
  </si>
  <si>
    <t>Willisau Schützenverein</t>
  </si>
  <si>
    <t>1.11.0.04.241</t>
  </si>
  <si>
    <t>Winistorf Sportschützen</t>
  </si>
  <si>
    <t>1.01.0.12.051</t>
  </si>
  <si>
    <t>Winterthur-Stadt Sportschützen</t>
  </si>
  <si>
    <t>1.19.0.02.318</t>
  </si>
  <si>
    <t>Würenlos Schützengesellschaft</t>
  </si>
  <si>
    <t>1.22.9.04.041</t>
  </si>
  <si>
    <t>Yverdon, Carabiniers d´Yverdon</t>
  </si>
  <si>
    <t>1.02.4.01.124</t>
  </si>
  <si>
    <t>Zollikofen, 10-Meter-Schützen</t>
  </si>
  <si>
    <t>1.19.0.03.051</t>
  </si>
  <si>
    <t>Zufikon Luftgewehrschützen</t>
  </si>
  <si>
    <t>1.13.0.04.115</t>
  </si>
  <si>
    <t>Zunzgen-Tenniken Schiessverein</t>
  </si>
  <si>
    <t>1.01.0.14.055</t>
  </si>
  <si>
    <t>Zürich 11 Sportschützen</t>
  </si>
  <si>
    <t>1.01.0.11.179</t>
  </si>
  <si>
    <t>Zürich Schützengesellschaft der Stadt</t>
  </si>
  <si>
    <t>1.01.0.14.058</t>
  </si>
  <si>
    <t>Zürich-Aussersihl Sportschützen-Gesellschaft</t>
  </si>
  <si>
    <t>1.01.0.11.173</t>
  </si>
  <si>
    <t>Zürich-Neumünster Standschützengesellschaft</t>
  </si>
  <si>
    <t>1.02.1.00.125</t>
  </si>
  <si>
    <t>Zweisimmen-St.Stephan Sportschützen</t>
  </si>
  <si>
    <t>Verbandsnummer</t>
  </si>
  <si>
    <t>SAT-Admin Nr.</t>
  </si>
  <si>
    <t>V. 1.8 vom 12.10.2025 / M. Brupbacher</t>
  </si>
  <si>
    <t>SAT-Admin
Vereins-Nr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</si>
</sst>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7]d/\ mmmm\ yyyy;@"/>
  </numFmts>
  <fonts count="5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3"/>
      <color theme="1"/>
      <name val="Arial"/>
      <family val="2"/>
    </font>
    <font>
      <sz val="20"/>
      <color theme="1"/>
      <name val="Ariel"/>
    </font>
    <font>
      <b/>
      <sz val="20"/>
      <color theme="1"/>
      <name val="Ariel"/>
    </font>
    <font>
      <sz val="12"/>
      <color theme="1"/>
      <name val="Ariel"/>
    </font>
    <font>
      <b/>
      <sz val="12"/>
      <color theme="1"/>
      <name val="Ariel"/>
    </font>
    <font>
      <b/>
      <sz val="15"/>
      <color theme="1"/>
      <name val="Ariel"/>
    </font>
    <font>
      <sz val="15"/>
      <color theme="1"/>
      <name val="Ariel"/>
    </font>
    <font>
      <sz val="10"/>
      <color theme="1"/>
      <name val="Ariel"/>
    </font>
    <font>
      <sz val="8"/>
      <color theme="1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sz val="8"/>
      <color theme="1"/>
      <name val="Ariel"/>
    </font>
    <font>
      <b/>
      <sz val="15"/>
      <color theme="1"/>
      <name val="Arial"/>
      <family val="2"/>
    </font>
    <font>
      <u/>
      <sz val="10"/>
      <color theme="10"/>
      <name val="Arial"/>
      <family val="2"/>
    </font>
    <font>
      <b/>
      <sz val="17"/>
      <color theme="1"/>
      <name val="Ariel"/>
    </font>
    <font>
      <sz val="12"/>
      <name val="Arial"/>
      <family val="2"/>
    </font>
    <font>
      <sz val="11"/>
      <name val="Arial"/>
      <family val="2"/>
    </font>
    <font>
      <sz val="10"/>
      <color rgb="FFFF0000"/>
      <name val="Ariel"/>
    </font>
    <font>
      <i/>
      <sz val="10"/>
      <color rgb="FF0070C0"/>
      <name val="Ariel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"/>
      <name val="Arial"/>
      <family val="2"/>
    </font>
    <font>
      <u/>
      <sz val="9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1" fillId="0" borderId="0"/>
  </cellStyleXfs>
  <cellXfs count="213">
    <xf numFmtId="0" fontId="0" fillId="0" borderId="0" xfId="0"/>
    <xf numFmtId="0" fontId="7" fillId="0" borderId="0" xfId="0" applyFont="1"/>
    <xf numFmtId="0" fontId="8" fillId="0" borderId="0" xfId="0" applyFont="1"/>
    <xf numFmtId="0" fontId="10" fillId="0" borderId="0" xfId="0" applyFont="1"/>
    <xf numFmtId="0" fontId="8" fillId="0" borderId="7" xfId="0" applyFont="1" applyBorder="1"/>
    <xf numFmtId="0" fontId="8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left" vertical="top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8" fillId="2" borderId="0" xfId="0" applyFont="1" applyFill="1"/>
    <xf numFmtId="0" fontId="18" fillId="0" borderId="0" xfId="0" applyFont="1"/>
    <xf numFmtId="0" fontId="18" fillId="2" borderId="0" xfId="0" applyFont="1" applyFill="1" applyAlignment="1">
      <alignment wrapText="1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4" fillId="2" borderId="0" xfId="0" applyFont="1" applyFill="1"/>
    <xf numFmtId="0" fontId="16" fillId="0" borderId="1" xfId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8" fillId="2" borderId="0" xfId="0" applyFont="1" applyFill="1" applyAlignment="1">
      <alignment horizontal="left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2" fillId="2" borderId="0" xfId="0" applyFont="1" applyFill="1"/>
    <xf numFmtId="0" fontId="7" fillId="6" borderId="0" xfId="0" applyFont="1" applyFill="1"/>
    <xf numFmtId="0" fontId="32" fillId="6" borderId="0" xfId="0" applyFont="1" applyFill="1"/>
    <xf numFmtId="0" fontId="33" fillId="0" borderId="5" xfId="0" applyFont="1" applyBorder="1"/>
    <xf numFmtId="0" fontId="33" fillId="0" borderId="8" xfId="0" applyFont="1" applyBorder="1"/>
    <xf numFmtId="0" fontId="33" fillId="0" borderId="10" xfId="0" applyFont="1" applyBorder="1"/>
    <xf numFmtId="0" fontId="34" fillId="2" borderId="0" xfId="0" applyFont="1" applyFill="1"/>
    <xf numFmtId="0" fontId="19" fillId="2" borderId="0" xfId="0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30" fillId="0" borderId="0" xfId="1" applyFont="1" applyFill="1"/>
    <xf numFmtId="0" fontId="30" fillId="0" borderId="0" xfId="1" applyFont="1" applyBorder="1" applyAlignme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8" fillId="0" borderId="2" xfId="0" applyFont="1" applyBorder="1"/>
    <xf numFmtId="0" fontId="8" fillId="0" borderId="9" xfId="0" applyFont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8" fillId="0" borderId="0" xfId="0" applyFont="1"/>
    <xf numFmtId="0" fontId="7" fillId="0" borderId="1" xfId="0" applyFont="1" applyBorder="1"/>
    <xf numFmtId="0" fontId="11" fillId="6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14" fillId="0" borderId="1" xfId="0" applyFont="1" applyBorder="1" applyAlignment="1" applyProtection="1">
      <alignment horizontal="left"/>
      <protection locked="0"/>
    </xf>
    <xf numFmtId="0" fontId="32" fillId="0" borderId="0" xfId="0" applyFont="1"/>
    <xf numFmtId="0" fontId="41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35" fillId="2" borderId="0" xfId="0" applyFont="1" applyFill="1" applyAlignment="1">
      <alignment vertical="top" wrapText="1"/>
    </xf>
    <xf numFmtId="0" fontId="9" fillId="0" borderId="0" xfId="0" applyFont="1"/>
    <xf numFmtId="0" fontId="9" fillId="7" borderId="0" xfId="0" applyFont="1" applyFill="1"/>
    <xf numFmtId="0" fontId="2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47" fillId="2" borderId="0" xfId="1" applyFont="1" applyFill="1"/>
    <xf numFmtId="0" fontId="7" fillId="0" borderId="1" xfId="0" applyFont="1" applyBorder="1" applyProtection="1">
      <protection locked="0"/>
    </xf>
    <xf numFmtId="0" fontId="1" fillId="0" borderId="0" xfId="0" applyFont="1"/>
    <xf numFmtId="0" fontId="50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51" fillId="0" borderId="0" xfId="2"/>
    <xf numFmtId="0" fontId="51" fillId="0" borderId="1" xfId="2" applyBorder="1"/>
    <xf numFmtId="0" fontId="21" fillId="2" borderId="4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5" fillId="2" borderId="0" xfId="0" applyFont="1" applyFill="1" applyAlignment="1">
      <alignment horizontal="left" vertical="top" wrapText="1"/>
    </xf>
    <xf numFmtId="0" fontId="23" fillId="2" borderId="2" xfId="0" applyFont="1" applyFill="1" applyBorder="1" applyAlignment="1" applyProtection="1">
      <alignment horizontal="left" vertical="center"/>
      <protection locked="0"/>
    </xf>
    <xf numFmtId="0" fontId="23" fillId="2" borderId="4" xfId="0" applyFont="1" applyFill="1" applyBorder="1" applyAlignment="1" applyProtection="1">
      <alignment horizontal="left" vertical="center"/>
      <protection locked="0"/>
    </xf>
    <xf numFmtId="0" fontId="23" fillId="2" borderId="3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31" fillId="2" borderId="2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left" vertical="center"/>
    </xf>
    <xf numFmtId="0" fontId="31" fillId="2" borderId="3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164" fontId="4" fillId="0" borderId="2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40" fillId="0" borderId="6" xfId="0" applyFont="1" applyBorder="1" applyAlignment="1">
      <alignment horizontal="right"/>
    </xf>
    <xf numFmtId="0" fontId="40" fillId="0" borderId="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8" fillId="0" borderId="0" xfId="0" applyFo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2" fillId="0" borderId="0" xfId="0" applyFont="1"/>
    <xf numFmtId="0" fontId="12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4" xfId="0" applyNumberFormat="1" applyFont="1" applyBorder="1" applyAlignment="1" applyProtection="1">
      <alignment horizontal="left"/>
      <protection locked="0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4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20" fillId="2" borderId="2" xfId="0" applyNumberFormat="1" applyFont="1" applyFill="1" applyBorder="1" applyAlignment="1">
      <alignment horizontal="left" vertical="center"/>
    </xf>
    <xf numFmtId="2" fontId="20" fillId="2" borderId="4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</cellXfs>
  <cellStyles count="3">
    <cellStyle name="Link" xfId="1" builtinId="8"/>
    <cellStyle name="Standard" xfId="0" builtinId="0"/>
    <cellStyle name="Standard 2" xfId="2" xr:uid="{5DE8C6F1-BFE2-4930-B2F9-0393FB6D1E53}"/>
  </cellStyles>
  <dxfs count="58"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F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F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Style="combo" dx="22" fmlaLink="Daten!$F$1" fmlaRange="Daten!$E$3:$E$21" sel="1" val="0"/>
</file>

<file path=xl/ctrlProps/ctrlProp2.xml><?xml version="1.0" encoding="utf-8"?>
<formControlPr xmlns="http://schemas.microsoft.com/office/spreadsheetml/2009/9/main" objectType="Drop" dropStyle="combo" dx="22" fmlaLink="Daten!$A$23" fmlaRange="Daten!$C$23:$C$24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JUN U21'!B22"/><Relationship Id="rId7" Type="http://schemas.openxmlformats.org/officeDocument/2006/relationships/hyperlink" Target="#'U17 Bestenliste'!A7"/><Relationship Id="rId2" Type="http://schemas.openxmlformats.org/officeDocument/2006/relationships/hyperlink" Target="#Elite!B22"/><Relationship Id="rId1" Type="http://schemas.openxmlformats.org/officeDocument/2006/relationships/image" Target="../media/image1.png"/><Relationship Id="rId6" Type="http://schemas.openxmlformats.org/officeDocument/2006/relationships/hyperlink" Target="#'U21 Bestenliste'!A7"/><Relationship Id="rId5" Type="http://schemas.openxmlformats.org/officeDocument/2006/relationships/hyperlink" Target="#'Elite Bestenliste'!A7"/><Relationship Id="rId4" Type="http://schemas.openxmlformats.org/officeDocument/2006/relationships/hyperlink" Target="#'JUN U17'!B22"/><Relationship Id="rId9" Type="http://schemas.openxmlformats.org/officeDocument/2006/relationships/hyperlink" Target="#'Vereine 10m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Start!A1"/><Relationship Id="rId5" Type="http://schemas.openxmlformats.org/officeDocument/2006/relationships/image" Target="../media/image5.jpeg"/><Relationship Id="rId4" Type="http://schemas.openxmlformats.org/officeDocument/2006/relationships/hyperlink" Target="#'Elite Bestenliste'!A7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Elite!B21"/><Relationship Id="rId2" Type="http://schemas.openxmlformats.org/officeDocument/2006/relationships/image" Target="../media/image3.png"/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tart!A1"/><Relationship Id="rId1" Type="http://schemas.openxmlformats.org/officeDocument/2006/relationships/image" Target="../media/image5.jpeg"/><Relationship Id="rId5" Type="http://schemas.openxmlformats.org/officeDocument/2006/relationships/hyperlink" Target="#'U21 Bestenliste'!A7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JUN U21'!B22"/><Relationship Id="rId2" Type="http://schemas.openxmlformats.org/officeDocument/2006/relationships/image" Target="../media/image3.png"/><Relationship Id="rId1" Type="http://schemas.openxmlformats.org/officeDocument/2006/relationships/hyperlink" Target="#Start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tart!A1"/><Relationship Id="rId1" Type="http://schemas.openxmlformats.org/officeDocument/2006/relationships/image" Target="../media/image5.jpeg"/><Relationship Id="rId5" Type="http://schemas.openxmlformats.org/officeDocument/2006/relationships/hyperlink" Target="#'U17 Bestenliste'!A7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JUN U17'!B22"/><Relationship Id="rId2" Type="http://schemas.openxmlformats.org/officeDocument/2006/relationships/image" Target="../media/image3.png"/><Relationship Id="rId1" Type="http://schemas.openxmlformats.org/officeDocument/2006/relationships/hyperlink" Target="#Start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tart!B14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tart!A1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</xdr:row>
          <xdr:rowOff>0</xdr:rowOff>
        </xdr:from>
        <xdr:to>
          <xdr:col>16</xdr:col>
          <xdr:colOff>66675</xdr:colOff>
          <xdr:row>10</xdr:row>
          <xdr:rowOff>361950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6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FD7D1FB-102C-B763-7A8D-378B7801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1495425"/>
        </a:xfrm>
        <a:prstGeom prst="rect">
          <a:avLst/>
        </a:prstGeom>
      </xdr:spPr>
    </xdr:pic>
    <xdr:clientData/>
  </xdr:twoCellAnchor>
  <xdr:twoCellAnchor>
    <xdr:from>
      <xdr:col>4</xdr:col>
      <xdr:colOff>247650</xdr:colOff>
      <xdr:row>19</xdr:row>
      <xdr:rowOff>114300</xdr:rowOff>
    </xdr:from>
    <xdr:to>
      <xdr:col>6</xdr:col>
      <xdr:colOff>649425</xdr:colOff>
      <xdr:row>20</xdr:row>
      <xdr:rowOff>294450</xdr:rowOff>
    </xdr:to>
    <xdr:sp macro="" textlink="">
      <xdr:nvSpPr>
        <xdr:cNvPr id="6" name="Rechtec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49BD9C-5F8F-4F34-846D-A33128D2256F}"/>
            </a:ext>
          </a:extLst>
        </xdr:cNvPr>
        <xdr:cNvSpPr/>
      </xdr:nvSpPr>
      <xdr:spPr>
        <a:xfrm>
          <a:off x="3581400" y="5543550"/>
          <a:ext cx="1440000" cy="504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ELITE</a:t>
          </a:r>
        </a:p>
      </xdr:txBody>
    </xdr:sp>
    <xdr:clientData/>
  </xdr:twoCellAnchor>
  <xdr:twoCellAnchor>
    <xdr:from>
      <xdr:col>7</xdr:col>
      <xdr:colOff>285750</xdr:colOff>
      <xdr:row>19</xdr:row>
      <xdr:rowOff>123825</xdr:rowOff>
    </xdr:from>
    <xdr:to>
      <xdr:col>9</xdr:col>
      <xdr:colOff>201750</xdr:colOff>
      <xdr:row>21</xdr:row>
      <xdr:rowOff>2985</xdr:rowOff>
    </xdr:to>
    <xdr:sp macro="" textlink="">
      <xdr:nvSpPr>
        <xdr:cNvPr id="7" name="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4C945B-83EE-49ED-A4F9-FF3C01F97CD7}"/>
            </a:ext>
          </a:extLst>
        </xdr:cNvPr>
        <xdr:cNvSpPr/>
      </xdr:nvSpPr>
      <xdr:spPr>
        <a:xfrm>
          <a:off x="5419725" y="5553075"/>
          <a:ext cx="1440000" cy="52686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 U21</a:t>
          </a:r>
          <a:r>
            <a:rPr lang="de-CH" sz="1400" b="1" baseline="0">
              <a:latin typeface="Arial" panose="020B0604020202020204" pitchFamily="34" charset="0"/>
              <a:cs typeface="Arial" panose="020B0604020202020204" pitchFamily="34" charset="0"/>
            </a:rPr>
            <a:t> G10</a:t>
          </a:r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Junioren G50</a:t>
          </a:r>
          <a:endParaRPr lang="de-CH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581025</xdr:colOff>
      <xdr:row>19</xdr:row>
      <xdr:rowOff>123825</xdr:rowOff>
    </xdr:from>
    <xdr:to>
      <xdr:col>10</xdr:col>
      <xdr:colOff>1475025</xdr:colOff>
      <xdr:row>20</xdr:row>
      <xdr:rowOff>303975</xdr:rowOff>
    </xdr:to>
    <xdr:sp macro="" textlink="">
      <xdr:nvSpPr>
        <xdr:cNvPr id="8" name="Rechteck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6F22B5-C412-4DF3-A0EA-EF3531A57317}"/>
            </a:ext>
          </a:extLst>
        </xdr:cNvPr>
        <xdr:cNvSpPr/>
      </xdr:nvSpPr>
      <xdr:spPr>
        <a:xfrm>
          <a:off x="7239000" y="5553075"/>
          <a:ext cx="1656000" cy="504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 U17 </a:t>
          </a:r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(SGM-G10)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</xdr:row>
          <xdr:rowOff>76200</xdr:rowOff>
        </xdr:from>
        <xdr:to>
          <xdr:col>13</xdr:col>
          <xdr:colOff>333375</xdr:colOff>
          <xdr:row>2</xdr:row>
          <xdr:rowOff>104775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238125</xdr:colOff>
      <xdr:row>21</xdr:row>
      <xdr:rowOff>104775</xdr:rowOff>
    </xdr:from>
    <xdr:to>
      <xdr:col>6</xdr:col>
      <xdr:colOff>639900</xdr:colOff>
      <xdr:row>22</xdr:row>
      <xdr:rowOff>284925</xdr:rowOff>
    </xdr:to>
    <xdr:sp macro="" textlink="">
      <xdr:nvSpPr>
        <xdr:cNvPr id="2" name="Rechteck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76048B-B0AE-4136-8B15-E85999BE86A1}"/>
            </a:ext>
          </a:extLst>
        </xdr:cNvPr>
        <xdr:cNvSpPr/>
      </xdr:nvSpPr>
      <xdr:spPr>
        <a:xfrm>
          <a:off x="3571875" y="6181725"/>
          <a:ext cx="1440000" cy="504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ELITE TOP</a:t>
          </a:r>
          <a:r>
            <a:rPr lang="de-CH" sz="1400" b="1" baseline="0">
              <a:latin typeface="Arial" panose="020B0604020202020204" pitchFamily="34" charset="0"/>
              <a:cs typeface="Arial" panose="020B0604020202020204" pitchFamily="34" charset="0"/>
            </a:rPr>
            <a:t> Einzelresultate</a:t>
          </a:r>
          <a:endParaRPr lang="de-CH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304800</xdr:colOff>
      <xdr:row>21</xdr:row>
      <xdr:rowOff>123825</xdr:rowOff>
    </xdr:from>
    <xdr:to>
      <xdr:col>9</xdr:col>
      <xdr:colOff>220800</xdr:colOff>
      <xdr:row>23</xdr:row>
      <xdr:rowOff>2985</xdr:rowOff>
    </xdr:to>
    <xdr:sp macro="" textlink="">
      <xdr:nvSpPr>
        <xdr:cNvPr id="5" name="Rechteck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C355F25-D1E6-43EB-A270-806A9AB986ED}"/>
            </a:ext>
          </a:extLst>
        </xdr:cNvPr>
        <xdr:cNvSpPr/>
      </xdr:nvSpPr>
      <xdr:spPr>
        <a:xfrm>
          <a:off x="5438775" y="6200775"/>
          <a:ext cx="1440000" cy="52686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 U21</a:t>
          </a:r>
          <a:r>
            <a:rPr lang="de-CH" sz="1400" b="1" baseline="0">
              <a:latin typeface="Arial" panose="020B0604020202020204" pitchFamily="34" charset="0"/>
              <a:cs typeface="Arial" panose="020B0604020202020204" pitchFamily="34" charset="0"/>
            </a:rPr>
            <a:t>TOP</a:t>
          </a:r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Einzelresultate</a:t>
          </a:r>
          <a:endParaRPr lang="de-CH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581025</xdr:colOff>
      <xdr:row>21</xdr:row>
      <xdr:rowOff>114300</xdr:rowOff>
    </xdr:from>
    <xdr:to>
      <xdr:col>10</xdr:col>
      <xdr:colOff>1475025</xdr:colOff>
      <xdr:row>22</xdr:row>
      <xdr:rowOff>294450</xdr:rowOff>
    </xdr:to>
    <xdr:sp macro="" textlink="">
      <xdr:nvSpPr>
        <xdr:cNvPr id="9" name="Rechteck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06489B-FABF-4866-AAE0-97CC3E166244}"/>
            </a:ext>
          </a:extLst>
        </xdr:cNvPr>
        <xdr:cNvSpPr/>
      </xdr:nvSpPr>
      <xdr:spPr>
        <a:xfrm>
          <a:off x="7239000" y="6191250"/>
          <a:ext cx="1656000" cy="504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 U17 </a:t>
          </a:r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(SGM-G10)</a:t>
          </a:r>
        </a:p>
        <a:p>
          <a:pPr algn="ctr"/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Top Einzelresultate</a:t>
          </a:r>
        </a:p>
      </xdr:txBody>
    </xdr:sp>
    <xdr:clientData/>
  </xdr:twoCellAnchor>
  <xdr:twoCellAnchor>
    <xdr:from>
      <xdr:col>11</xdr:col>
      <xdr:colOff>533400</xdr:colOff>
      <xdr:row>14</xdr:row>
      <xdr:rowOff>133350</xdr:rowOff>
    </xdr:from>
    <xdr:to>
      <xdr:col>16</xdr:col>
      <xdr:colOff>209550</xdr:colOff>
      <xdr:row>17</xdr:row>
      <xdr:rowOff>95250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653B5C8-6CBC-B308-542B-44FC4DDC60DA}"/>
            </a:ext>
          </a:extLst>
        </xdr:cNvPr>
        <xdr:cNvSpPr txBox="1"/>
      </xdr:nvSpPr>
      <xdr:spPr>
        <a:xfrm>
          <a:off x="9439275" y="3676650"/>
          <a:ext cx="3276600" cy="12001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Diese Datei nach dem ausfüllen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(nach jeder Runde) zusätzlich per E-Mail dem WKC zustellen. Danke.</a:t>
          </a:r>
        </a:p>
        <a:p>
          <a:endParaRPr lang="de-CH" sz="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Une fois rempli (après chaque tour), envoyez ce fichier par e-mail au WKC. Merci.</a:t>
          </a:r>
        </a:p>
        <a:p>
          <a:endParaRPr lang="de-CH" sz="6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Dopo aver compilato il file (dopo ogni turno), invialo anche via e-mail al WKC. Grazie.</a:t>
          </a:r>
        </a:p>
      </xdr:txBody>
    </xdr:sp>
    <xdr:clientData/>
  </xdr:twoCellAnchor>
  <xdr:twoCellAnchor editAs="oneCell">
    <xdr:from>
      <xdr:col>12</xdr:col>
      <xdr:colOff>85725</xdr:colOff>
      <xdr:row>17</xdr:row>
      <xdr:rowOff>217171</xdr:rowOff>
    </xdr:from>
    <xdr:to>
      <xdr:col>12</xdr:col>
      <xdr:colOff>600253</xdr:colOff>
      <xdr:row>19</xdr:row>
      <xdr:rowOff>76376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1C3B4048-6181-E9E5-C735-4BB9A0703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44050" y="4998721"/>
          <a:ext cx="514528" cy="506905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19</xdr:row>
      <xdr:rowOff>314325</xdr:rowOff>
    </xdr:from>
    <xdr:to>
      <xdr:col>3</xdr:col>
      <xdr:colOff>325575</xdr:colOff>
      <xdr:row>22</xdr:row>
      <xdr:rowOff>26775</xdr:rowOff>
    </xdr:to>
    <xdr:sp macro="" textlink="">
      <xdr:nvSpPr>
        <xdr:cNvPr id="11" name="Rechteck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DFEC502-8CB3-4EE5-ADAB-52BA0BF5F28C}"/>
            </a:ext>
          </a:extLst>
        </xdr:cNvPr>
        <xdr:cNvSpPr/>
      </xdr:nvSpPr>
      <xdr:spPr>
        <a:xfrm>
          <a:off x="1647825" y="5743575"/>
          <a:ext cx="1440000" cy="68400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Vereine</a:t>
          </a:r>
          <a:r>
            <a:rPr lang="de-CH" sz="1200" b="1" baseline="0">
              <a:latin typeface="Arial" panose="020B0604020202020204" pitchFamily="34" charset="0"/>
              <a:cs typeface="Arial" panose="020B0604020202020204" pitchFamily="34" charset="0"/>
            </a:rPr>
            <a:t> 10m</a:t>
          </a:r>
          <a:br>
            <a:rPr lang="de-CH" sz="12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200" b="1" baseline="0">
              <a:latin typeface="Arial" panose="020B0604020202020204" pitchFamily="34" charset="0"/>
              <a:cs typeface="Arial" panose="020B0604020202020204" pitchFamily="34" charset="0"/>
            </a:rPr>
            <a:t>Name gemäss SAT-Admin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1</xdr:row>
      <xdr:rowOff>85725</xdr:rowOff>
    </xdr:from>
    <xdr:to>
      <xdr:col>11</xdr:col>
      <xdr:colOff>314325</xdr:colOff>
      <xdr:row>6</xdr:row>
      <xdr:rowOff>47625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E5A5DA-8098-45F3-9BC8-086956225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7622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2133601</xdr:colOff>
      <xdr:row>17</xdr:row>
      <xdr:rowOff>19051</xdr:rowOff>
    </xdr:from>
    <xdr:to>
      <xdr:col>1</xdr:col>
      <xdr:colOff>2667001</xdr:colOff>
      <xdr:row>19</xdr:row>
      <xdr:rowOff>152401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BA653A-61E2-13EF-5D1B-79522F295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47926" y="3286126"/>
          <a:ext cx="533400" cy="533400"/>
        </a:xfrm>
        <a:prstGeom prst="rect">
          <a:avLst/>
        </a:prstGeom>
      </xdr:spPr>
    </xdr:pic>
    <xdr:clientData/>
  </xdr:twoCellAnchor>
  <xdr:twoCellAnchor>
    <xdr:from>
      <xdr:col>10</xdr:col>
      <xdr:colOff>9524</xdr:colOff>
      <xdr:row>7</xdr:row>
      <xdr:rowOff>76199</xdr:rowOff>
    </xdr:from>
    <xdr:to>
      <xdr:col>16</xdr:col>
      <xdr:colOff>438150</xdr:colOff>
      <xdr:row>13</xdr:row>
      <xdr:rowOff>28575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5AD4A67-C63B-E058-5855-54B846DF5F44}"/>
            </a:ext>
          </a:extLst>
        </xdr:cNvPr>
        <xdr:cNvSpPr txBox="1"/>
      </xdr:nvSpPr>
      <xdr:spPr>
        <a:xfrm>
          <a:off x="6515099" y="1400174"/>
          <a:ext cx="4705351" cy="1295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im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nächsten Register (Bestenliste) die Top </a:t>
          </a:r>
          <a:b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Einzelresultate der Schützen eures Verbandes erfassen. Danke</a:t>
          </a:r>
        </a:p>
        <a:p>
          <a:endParaRPr lang="de-CH" sz="8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Veuillez saisir les meilleurs résultats individuels des tireurs de</a:t>
          </a:r>
          <a:b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votre fédération dans l'onglet suivant (classement). Merci.</a:t>
          </a:r>
        </a:p>
        <a:p>
          <a:endParaRPr lang="de-CH" sz="8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Si prega di inserire nella scheda successiva (classifica) i migliori risultati individuali dei tiratori della vostra federazione. Grazie.</a:t>
          </a:r>
        </a:p>
      </xdr:txBody>
    </xdr:sp>
    <xdr:clientData fPrintsWithSheet="0"/>
  </xdr:twoCellAnchor>
  <xdr:twoCellAnchor editAs="oneCell">
    <xdr:from>
      <xdr:col>15</xdr:col>
      <xdr:colOff>771524</xdr:colOff>
      <xdr:row>7</xdr:row>
      <xdr:rowOff>161923</xdr:rowOff>
    </xdr:from>
    <xdr:to>
      <xdr:col>16</xdr:col>
      <xdr:colOff>371474</xdr:colOff>
      <xdr:row>10</xdr:row>
      <xdr:rowOff>57148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DCFEBE1-1F20-4CE3-92F6-0B94762E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34649" y="1485898"/>
          <a:ext cx="619125" cy="619125"/>
        </a:xfrm>
        <a:prstGeom prst="rect">
          <a:avLst/>
        </a:prstGeom>
      </xdr:spPr>
    </xdr:pic>
    <xdr:clientData/>
  </xdr:twoCellAnchor>
  <xdr:twoCellAnchor>
    <xdr:from>
      <xdr:col>16</xdr:col>
      <xdr:colOff>552450</xdr:colOff>
      <xdr:row>8</xdr:row>
      <xdr:rowOff>171450</xdr:rowOff>
    </xdr:from>
    <xdr:to>
      <xdr:col>16</xdr:col>
      <xdr:colOff>1992450</xdr:colOff>
      <xdr:row>10</xdr:row>
      <xdr:rowOff>142050</xdr:rowOff>
    </xdr:to>
    <xdr:sp macro="" textlink="">
      <xdr:nvSpPr>
        <xdr:cNvPr id="8" name="Rechteck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C5F22C-69E9-4220-826E-033A8DDF6174}"/>
            </a:ext>
          </a:extLst>
        </xdr:cNvPr>
        <xdr:cNvSpPr/>
      </xdr:nvSpPr>
      <xdr:spPr>
        <a:xfrm>
          <a:off x="11334750" y="1685925"/>
          <a:ext cx="1440000" cy="504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ELITE TOP</a:t>
          </a:r>
          <a:r>
            <a:rPr lang="de-CH" sz="1400" b="1" baseline="0">
              <a:latin typeface="Arial" panose="020B0604020202020204" pitchFamily="34" charset="0"/>
              <a:cs typeface="Arial" panose="020B0604020202020204" pitchFamily="34" charset="0"/>
            </a:rPr>
            <a:t> Einzelresultate</a:t>
          </a:r>
          <a:endParaRPr lang="de-CH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257175</xdr:colOff>
      <xdr:row>46</xdr:row>
      <xdr:rowOff>85725</xdr:rowOff>
    </xdr:from>
    <xdr:ext cx="904875" cy="904875"/>
    <xdr:pic>
      <xdr:nvPicPr>
        <xdr:cNvPr id="9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80D129-3BFD-45DF-9A59-46CC0818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276225"/>
          <a:ext cx="904875" cy="904875"/>
        </a:xfrm>
        <a:prstGeom prst="rect">
          <a:avLst/>
        </a:prstGeom>
      </xdr:spPr>
    </xdr:pic>
    <xdr:clientData/>
  </xdr:oneCellAnchor>
  <xdr:oneCellAnchor>
    <xdr:from>
      <xdr:col>1</xdr:col>
      <xdr:colOff>2133601</xdr:colOff>
      <xdr:row>62</xdr:row>
      <xdr:rowOff>19051</xdr:rowOff>
    </xdr:from>
    <xdr:ext cx="533400" cy="533400"/>
    <xdr:pic>
      <xdr:nvPicPr>
        <xdr:cNvPr id="10" name="Grafik 9">
          <a:extLst>
            <a:ext uri="{FF2B5EF4-FFF2-40B4-BE49-F238E27FC236}">
              <a16:creationId xmlns:a16="http://schemas.microsoft.com/office/drawing/2014/main" id="{7E92CEEA-3684-4FF4-BB83-DFB6F27F1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47926" y="3448051"/>
          <a:ext cx="533400" cy="533400"/>
        </a:xfrm>
        <a:prstGeom prst="rect">
          <a:avLst/>
        </a:prstGeom>
      </xdr:spPr>
    </xdr:pic>
    <xdr:clientData/>
  </xdr:oneCellAnchor>
  <xdr:twoCellAnchor>
    <xdr:from>
      <xdr:col>10</xdr:col>
      <xdr:colOff>9524</xdr:colOff>
      <xdr:row>52</xdr:row>
      <xdr:rowOff>76199</xdr:rowOff>
    </xdr:from>
    <xdr:to>
      <xdr:col>16</xdr:col>
      <xdr:colOff>438150</xdr:colOff>
      <xdr:row>58</xdr:row>
      <xdr:rowOff>28575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8C530B4-801B-4C8A-A123-7FECCC92825C}"/>
            </a:ext>
          </a:extLst>
        </xdr:cNvPr>
        <xdr:cNvSpPr txBox="1"/>
      </xdr:nvSpPr>
      <xdr:spPr>
        <a:xfrm>
          <a:off x="6515099" y="1400174"/>
          <a:ext cx="4705351" cy="1295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im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nächsten Register (Bestenliste) die Top </a:t>
          </a:r>
          <a:b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Einzelresultate der Schützen eures Verbandes erfassen. Danke</a:t>
          </a:r>
        </a:p>
        <a:p>
          <a:endParaRPr lang="de-CH" sz="8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Veuillez saisir les meilleurs résultats individuels des tireurs de</a:t>
          </a:r>
          <a:b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votre fédération dans l'onglet suivant (classement). Merci.</a:t>
          </a:r>
        </a:p>
        <a:p>
          <a:endParaRPr lang="de-CH" sz="8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Si prega di inserire nella scheda successiva (classifica) i migliori risultati individuali dei tiratori della vostra federazione. Grazie.</a:t>
          </a:r>
        </a:p>
      </xdr:txBody>
    </xdr:sp>
    <xdr:clientData fPrintsWithSheet="0"/>
  </xdr:twoCellAnchor>
  <xdr:oneCellAnchor>
    <xdr:from>
      <xdr:col>15</xdr:col>
      <xdr:colOff>771524</xdr:colOff>
      <xdr:row>52</xdr:row>
      <xdr:rowOff>161923</xdr:rowOff>
    </xdr:from>
    <xdr:ext cx="619125" cy="619125"/>
    <xdr:pic>
      <xdr:nvPicPr>
        <xdr:cNvPr id="12" name="Grafik 11">
          <a:extLst>
            <a:ext uri="{FF2B5EF4-FFF2-40B4-BE49-F238E27FC236}">
              <a16:creationId xmlns:a16="http://schemas.microsoft.com/office/drawing/2014/main" id="{7A3BBE56-4F98-4438-B6DE-71FC5D3A1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34649" y="1485898"/>
          <a:ext cx="619125" cy="619125"/>
        </a:xfrm>
        <a:prstGeom prst="rect">
          <a:avLst/>
        </a:prstGeom>
      </xdr:spPr>
    </xdr:pic>
    <xdr:clientData/>
  </xdr:oneCellAnchor>
  <xdr:twoCellAnchor>
    <xdr:from>
      <xdr:col>16</xdr:col>
      <xdr:colOff>552450</xdr:colOff>
      <xdr:row>53</xdr:row>
      <xdr:rowOff>171450</xdr:rowOff>
    </xdr:from>
    <xdr:to>
      <xdr:col>16</xdr:col>
      <xdr:colOff>1992450</xdr:colOff>
      <xdr:row>55</xdr:row>
      <xdr:rowOff>142050</xdr:rowOff>
    </xdr:to>
    <xdr:sp macro="" textlink="">
      <xdr:nvSpPr>
        <xdr:cNvPr id="13" name="Rechteck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6161D6-64C4-43CC-97AC-6365C00D6B4F}"/>
            </a:ext>
          </a:extLst>
        </xdr:cNvPr>
        <xdr:cNvSpPr/>
      </xdr:nvSpPr>
      <xdr:spPr>
        <a:xfrm>
          <a:off x="11334750" y="1685925"/>
          <a:ext cx="1440000" cy="504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ELITE TOP</a:t>
          </a:r>
          <a:r>
            <a:rPr lang="de-CH" sz="1400" b="1" baseline="0">
              <a:latin typeface="Arial" panose="020B0604020202020204" pitchFamily="34" charset="0"/>
              <a:cs typeface="Arial" panose="020B0604020202020204" pitchFamily="34" charset="0"/>
            </a:rPr>
            <a:t> Einzelresultate</a:t>
          </a:r>
          <a:endParaRPr lang="de-CH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8</xdr:col>
      <xdr:colOff>371475</xdr:colOff>
      <xdr:row>4</xdr:row>
      <xdr:rowOff>11942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AA59BDFA-82C7-4574-9263-01089010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91250" cy="74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45</xdr:row>
      <xdr:rowOff>47625</xdr:rowOff>
    </xdr:from>
    <xdr:to>
      <xdr:col>8</xdr:col>
      <xdr:colOff>361950</xdr:colOff>
      <xdr:row>49</xdr:row>
      <xdr:rowOff>21467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D7CF2F3-55E2-437F-A288-16A0F3E2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220325"/>
          <a:ext cx="6191250" cy="745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85725</xdr:rowOff>
    </xdr:from>
    <xdr:to>
      <xdr:col>6</xdr:col>
      <xdr:colOff>400050</xdr:colOff>
      <xdr:row>5</xdr:row>
      <xdr:rowOff>95250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755C94-DCE7-40D8-8C8D-0903B96DC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85725"/>
          <a:ext cx="904875" cy="904875"/>
        </a:xfrm>
        <a:prstGeom prst="rect">
          <a:avLst/>
        </a:prstGeom>
      </xdr:spPr>
    </xdr:pic>
    <xdr:clientData/>
  </xdr:twoCellAnchor>
  <xdr:twoCellAnchor>
    <xdr:from>
      <xdr:col>6</xdr:col>
      <xdr:colOff>638175</xdr:colOff>
      <xdr:row>1</xdr:row>
      <xdr:rowOff>123825</xdr:rowOff>
    </xdr:from>
    <xdr:to>
      <xdr:col>8</xdr:col>
      <xdr:colOff>554175</xdr:colOff>
      <xdr:row>4</xdr:row>
      <xdr:rowOff>46800</xdr:rowOff>
    </xdr:to>
    <xdr:sp macro="" textlink="">
      <xdr:nvSpPr>
        <xdr:cNvPr id="6" name="Rechteck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226CD2-F14B-4706-9795-561FC5AA5356}"/>
            </a:ext>
          </a:extLst>
        </xdr:cNvPr>
        <xdr:cNvSpPr/>
      </xdr:nvSpPr>
      <xdr:spPr>
        <a:xfrm>
          <a:off x="7677150" y="314325"/>
          <a:ext cx="1440000" cy="504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ELITE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95252</xdr:rowOff>
    </xdr:from>
    <xdr:to>
      <xdr:col>8</xdr:col>
      <xdr:colOff>352425</xdr:colOff>
      <xdr:row>4</xdr:row>
      <xdr:rowOff>70241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B86EEAC-51C4-41C1-9EBC-4C791AF1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2"/>
          <a:ext cx="6200775" cy="746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</xdr:row>
      <xdr:rowOff>85725</xdr:rowOff>
    </xdr:from>
    <xdr:to>
      <xdr:col>11</xdr:col>
      <xdr:colOff>314325</xdr:colOff>
      <xdr:row>6</xdr:row>
      <xdr:rowOff>47625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897FA8-608F-4C01-A30A-0758A934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27622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2133601</xdr:colOff>
      <xdr:row>17</xdr:row>
      <xdr:rowOff>19051</xdr:rowOff>
    </xdr:from>
    <xdr:to>
      <xdr:col>1</xdr:col>
      <xdr:colOff>2667001</xdr:colOff>
      <xdr:row>19</xdr:row>
      <xdr:rowOff>152401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E988238-E214-4C45-8060-7122B772D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47926" y="3448051"/>
          <a:ext cx="533400" cy="533400"/>
        </a:xfrm>
        <a:prstGeom prst="rect">
          <a:avLst/>
        </a:prstGeom>
      </xdr:spPr>
    </xdr:pic>
    <xdr:clientData/>
  </xdr:twoCellAnchor>
  <xdr:twoCellAnchor>
    <xdr:from>
      <xdr:col>10</xdr:col>
      <xdr:colOff>9524</xdr:colOff>
      <xdr:row>7</xdr:row>
      <xdr:rowOff>76199</xdr:rowOff>
    </xdr:from>
    <xdr:to>
      <xdr:col>16</xdr:col>
      <xdr:colOff>438150</xdr:colOff>
      <xdr:row>13</xdr:row>
      <xdr:rowOff>28575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50EAF77-26EF-41C9-B2F7-1DCE1EEA88F3}"/>
            </a:ext>
          </a:extLst>
        </xdr:cNvPr>
        <xdr:cNvSpPr txBox="1"/>
      </xdr:nvSpPr>
      <xdr:spPr>
        <a:xfrm>
          <a:off x="6515099" y="1400174"/>
          <a:ext cx="4705351" cy="1295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im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nächsten Register (Bestenliste) die Top </a:t>
          </a:r>
          <a:b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Einzelresultate der Schützen eures Verbandes erfassen. Danke</a:t>
          </a:r>
        </a:p>
        <a:p>
          <a:endParaRPr lang="de-CH" sz="8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Veuillez saisir les meilleurs résultats individuels des tireurs de</a:t>
          </a:r>
          <a:b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votre fédération dans l'onglet suivant (classement). Merci.</a:t>
          </a:r>
        </a:p>
        <a:p>
          <a:endParaRPr lang="de-CH" sz="8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Si prega di inserire nella scheda successiva (classifica) i migliori risultati individuali dei tiratori della vostra federazione. Grazie.</a:t>
          </a:r>
        </a:p>
      </xdr:txBody>
    </xdr:sp>
    <xdr:clientData fPrintsWithSheet="0"/>
  </xdr:twoCellAnchor>
  <xdr:twoCellAnchor editAs="oneCell">
    <xdr:from>
      <xdr:col>15</xdr:col>
      <xdr:colOff>771524</xdr:colOff>
      <xdr:row>7</xdr:row>
      <xdr:rowOff>161923</xdr:rowOff>
    </xdr:from>
    <xdr:to>
      <xdr:col>16</xdr:col>
      <xdr:colOff>371474</xdr:colOff>
      <xdr:row>10</xdr:row>
      <xdr:rowOff>57148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89CEBE2-1A84-4967-A96C-EFC70C91F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34649" y="1485898"/>
          <a:ext cx="619125" cy="619125"/>
        </a:xfrm>
        <a:prstGeom prst="rect">
          <a:avLst/>
        </a:prstGeom>
      </xdr:spPr>
    </xdr:pic>
    <xdr:clientData/>
  </xdr:twoCellAnchor>
  <xdr:twoCellAnchor>
    <xdr:from>
      <xdr:col>16</xdr:col>
      <xdr:colOff>800100</xdr:colOff>
      <xdr:row>8</xdr:row>
      <xdr:rowOff>209550</xdr:rowOff>
    </xdr:from>
    <xdr:to>
      <xdr:col>17</xdr:col>
      <xdr:colOff>192225</xdr:colOff>
      <xdr:row>10</xdr:row>
      <xdr:rowOff>203010</xdr:rowOff>
    </xdr:to>
    <xdr:sp macro="" textlink="">
      <xdr:nvSpPr>
        <xdr:cNvPr id="8" name="Rechteck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4A14D4-DE42-4D0E-B4ED-AFDA10FCE07C}"/>
            </a:ext>
          </a:extLst>
        </xdr:cNvPr>
        <xdr:cNvSpPr/>
      </xdr:nvSpPr>
      <xdr:spPr>
        <a:xfrm>
          <a:off x="11582400" y="1724025"/>
          <a:ext cx="1440000" cy="52686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 U21</a:t>
          </a:r>
          <a:r>
            <a:rPr lang="de-CH" sz="1400" b="1" baseline="0">
              <a:latin typeface="Arial" panose="020B0604020202020204" pitchFamily="34" charset="0"/>
              <a:cs typeface="Arial" panose="020B0604020202020204" pitchFamily="34" charset="0"/>
            </a:rPr>
            <a:t>TOP</a:t>
          </a:r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Einzelresultate</a:t>
          </a:r>
          <a:endParaRPr lang="de-CH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257175</xdr:colOff>
      <xdr:row>1</xdr:row>
      <xdr:rowOff>85725</xdr:rowOff>
    </xdr:from>
    <xdr:to>
      <xdr:col>11</xdr:col>
      <xdr:colOff>314325</xdr:colOff>
      <xdr:row>6</xdr:row>
      <xdr:rowOff>47625</xdr:rowOff>
    </xdr:to>
    <xdr:pic>
      <xdr:nvPicPr>
        <xdr:cNvPr id="7" name="Grafik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9FF5BA-4F6E-4E05-A291-19272483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276225"/>
          <a:ext cx="904875" cy="90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85725</xdr:rowOff>
    </xdr:from>
    <xdr:to>
      <xdr:col>6</xdr:col>
      <xdr:colOff>400050</xdr:colOff>
      <xdr:row>5</xdr:row>
      <xdr:rowOff>95250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CC33B-9B5E-4B05-B863-76D761D42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85725"/>
          <a:ext cx="904875" cy="904875"/>
        </a:xfrm>
        <a:prstGeom prst="rect">
          <a:avLst/>
        </a:prstGeom>
      </xdr:spPr>
    </xdr:pic>
    <xdr:clientData/>
  </xdr:twoCellAnchor>
  <xdr:twoCellAnchor>
    <xdr:from>
      <xdr:col>6</xdr:col>
      <xdr:colOff>704850</xdr:colOff>
      <xdr:row>2</xdr:row>
      <xdr:rowOff>123825</xdr:rowOff>
    </xdr:from>
    <xdr:to>
      <xdr:col>8</xdr:col>
      <xdr:colOff>620850</xdr:colOff>
      <xdr:row>5</xdr:row>
      <xdr:rowOff>136335</xdr:rowOff>
    </xdr:to>
    <xdr:sp macro="" textlink="">
      <xdr:nvSpPr>
        <xdr:cNvPr id="5" name="Rechtec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636C40-F7A1-4E64-B163-F3061C8953AD}"/>
            </a:ext>
          </a:extLst>
        </xdr:cNvPr>
        <xdr:cNvSpPr/>
      </xdr:nvSpPr>
      <xdr:spPr>
        <a:xfrm>
          <a:off x="7743825" y="504825"/>
          <a:ext cx="1440000" cy="52686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 U21</a:t>
          </a:r>
          <a:r>
            <a:rPr lang="de-CH" sz="1400" b="1" baseline="0">
              <a:latin typeface="Arial" panose="020B0604020202020204" pitchFamily="34" charset="0"/>
              <a:cs typeface="Arial" panose="020B0604020202020204" pitchFamily="34" charset="0"/>
            </a:rPr>
            <a:t> G10</a:t>
          </a:r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Junioren G50</a:t>
          </a:r>
          <a:endParaRPr lang="de-CH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104777</xdr:rowOff>
    </xdr:from>
    <xdr:to>
      <xdr:col>8</xdr:col>
      <xdr:colOff>381000</xdr:colOff>
      <xdr:row>4</xdr:row>
      <xdr:rowOff>83206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B3E23D1-4D40-4E62-A907-A98F0A5A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7"/>
          <a:ext cx="6229350" cy="74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</xdr:row>
      <xdr:rowOff>85725</xdr:rowOff>
    </xdr:from>
    <xdr:to>
      <xdr:col>11</xdr:col>
      <xdr:colOff>314325</xdr:colOff>
      <xdr:row>6</xdr:row>
      <xdr:rowOff>47625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1EF1A8-B0B7-4BAD-A787-EF3157D2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27622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2133601</xdr:colOff>
      <xdr:row>17</xdr:row>
      <xdr:rowOff>19051</xdr:rowOff>
    </xdr:from>
    <xdr:to>
      <xdr:col>1</xdr:col>
      <xdr:colOff>2667001</xdr:colOff>
      <xdr:row>19</xdr:row>
      <xdr:rowOff>152401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67DCFA1-489E-4214-8CF0-0F775AF9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47926" y="3448051"/>
          <a:ext cx="533400" cy="533400"/>
        </a:xfrm>
        <a:prstGeom prst="rect">
          <a:avLst/>
        </a:prstGeom>
      </xdr:spPr>
    </xdr:pic>
    <xdr:clientData/>
  </xdr:twoCellAnchor>
  <xdr:twoCellAnchor>
    <xdr:from>
      <xdr:col>10</xdr:col>
      <xdr:colOff>9524</xdr:colOff>
      <xdr:row>7</xdr:row>
      <xdr:rowOff>76199</xdr:rowOff>
    </xdr:from>
    <xdr:to>
      <xdr:col>16</xdr:col>
      <xdr:colOff>438150</xdr:colOff>
      <xdr:row>13</xdr:row>
      <xdr:rowOff>28575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3574609-13D0-41F9-850D-062278C1530E}"/>
            </a:ext>
          </a:extLst>
        </xdr:cNvPr>
        <xdr:cNvSpPr txBox="1"/>
      </xdr:nvSpPr>
      <xdr:spPr>
        <a:xfrm>
          <a:off x="6515099" y="1400174"/>
          <a:ext cx="4705351" cy="1295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im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nächsten Register (Bestenliste) die Top </a:t>
          </a:r>
          <a:b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Einzelresultate der Schützen eures Verbandes erfassen. Danke</a:t>
          </a:r>
        </a:p>
        <a:p>
          <a:endParaRPr lang="de-CH" sz="8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Veuillez saisir les meilleurs résultats individuels des tireurs de</a:t>
          </a:r>
          <a:b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votre fédération dans l'onglet suivant (classement). Merci.</a:t>
          </a:r>
        </a:p>
        <a:p>
          <a:endParaRPr lang="de-CH" sz="8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Si prega di inserire nella scheda successiva (classifica) i migliori risultati individuali dei tiratori della vostra federazione. Grazie.</a:t>
          </a:r>
        </a:p>
      </xdr:txBody>
    </xdr:sp>
    <xdr:clientData fPrintsWithSheet="0"/>
  </xdr:twoCellAnchor>
  <xdr:twoCellAnchor editAs="oneCell">
    <xdr:from>
      <xdr:col>15</xdr:col>
      <xdr:colOff>771524</xdr:colOff>
      <xdr:row>7</xdr:row>
      <xdr:rowOff>161923</xdr:rowOff>
    </xdr:from>
    <xdr:to>
      <xdr:col>16</xdr:col>
      <xdr:colOff>371474</xdr:colOff>
      <xdr:row>10</xdr:row>
      <xdr:rowOff>57148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12362F0-7D0C-4673-B632-C39EC532B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34649" y="1485898"/>
          <a:ext cx="619125" cy="619125"/>
        </a:xfrm>
        <a:prstGeom prst="rect">
          <a:avLst/>
        </a:prstGeom>
      </xdr:spPr>
    </xdr:pic>
    <xdr:clientData/>
  </xdr:twoCellAnchor>
  <xdr:twoCellAnchor>
    <xdr:from>
      <xdr:col>16</xdr:col>
      <xdr:colOff>685800</xdr:colOff>
      <xdr:row>8</xdr:row>
      <xdr:rowOff>285750</xdr:rowOff>
    </xdr:from>
    <xdr:to>
      <xdr:col>17</xdr:col>
      <xdr:colOff>293925</xdr:colOff>
      <xdr:row>11</xdr:row>
      <xdr:rowOff>46800</xdr:rowOff>
    </xdr:to>
    <xdr:sp macro="" textlink="">
      <xdr:nvSpPr>
        <xdr:cNvPr id="8" name="Rechteck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1360F-1CCD-4E6A-86A8-B18F82CD96CA}"/>
            </a:ext>
          </a:extLst>
        </xdr:cNvPr>
        <xdr:cNvSpPr/>
      </xdr:nvSpPr>
      <xdr:spPr>
        <a:xfrm>
          <a:off x="11468100" y="1800225"/>
          <a:ext cx="1656000" cy="504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 U17 </a:t>
          </a:r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(SGM-G10)</a:t>
          </a:r>
        </a:p>
        <a:p>
          <a:pPr algn="ctr"/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Top Einzelresultate</a:t>
          </a:r>
        </a:p>
      </xdr:txBody>
    </xdr:sp>
    <xdr:clientData/>
  </xdr:twoCellAnchor>
  <xdr:twoCellAnchor editAs="oneCell">
    <xdr:from>
      <xdr:col>10</xdr:col>
      <xdr:colOff>257175</xdr:colOff>
      <xdr:row>1</xdr:row>
      <xdr:rowOff>85725</xdr:rowOff>
    </xdr:from>
    <xdr:to>
      <xdr:col>11</xdr:col>
      <xdr:colOff>314325</xdr:colOff>
      <xdr:row>6</xdr:row>
      <xdr:rowOff>47625</xdr:rowOff>
    </xdr:to>
    <xdr:pic>
      <xdr:nvPicPr>
        <xdr:cNvPr id="7" name="Grafik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EF7F08-CEA5-4AD4-9223-3A15F3CD6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27622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1</xdr:row>
      <xdr:rowOff>85725</xdr:rowOff>
    </xdr:from>
    <xdr:to>
      <xdr:col>11</xdr:col>
      <xdr:colOff>314325</xdr:colOff>
      <xdr:row>6</xdr:row>
      <xdr:rowOff>47625</xdr:rowOff>
    </xdr:to>
    <xdr:pic>
      <xdr:nvPicPr>
        <xdr:cNvPr id="9" name="Grafi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943733-7CE9-4D24-AFB4-1534DD980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276225"/>
          <a:ext cx="904875" cy="904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85725</xdr:rowOff>
    </xdr:from>
    <xdr:to>
      <xdr:col>6</xdr:col>
      <xdr:colOff>400050</xdr:colOff>
      <xdr:row>5</xdr:row>
      <xdr:rowOff>95250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B620E4-BEB5-4907-88CA-9A39E00B7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85725"/>
          <a:ext cx="904875" cy="904875"/>
        </a:xfrm>
        <a:prstGeom prst="rect">
          <a:avLst/>
        </a:prstGeom>
      </xdr:spPr>
    </xdr:pic>
    <xdr:clientData/>
  </xdr:twoCellAnchor>
  <xdr:twoCellAnchor>
    <xdr:from>
      <xdr:col>6</xdr:col>
      <xdr:colOff>619125</xdr:colOff>
      <xdr:row>2</xdr:row>
      <xdr:rowOff>114300</xdr:rowOff>
    </xdr:from>
    <xdr:to>
      <xdr:col>8</xdr:col>
      <xdr:colOff>751125</xdr:colOff>
      <xdr:row>5</xdr:row>
      <xdr:rowOff>103950</xdr:rowOff>
    </xdr:to>
    <xdr:sp macro="" textlink="">
      <xdr:nvSpPr>
        <xdr:cNvPr id="4" name="Rechtec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CF3FA6-C061-4E70-B131-CA2579C886D4}"/>
            </a:ext>
          </a:extLst>
        </xdr:cNvPr>
        <xdr:cNvSpPr/>
      </xdr:nvSpPr>
      <xdr:spPr>
        <a:xfrm>
          <a:off x="7658100" y="495300"/>
          <a:ext cx="1656000" cy="504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JUN U17 </a:t>
          </a:r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(SGM-G10)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1</xdr:row>
      <xdr:rowOff>22860</xdr:rowOff>
    </xdr:from>
    <xdr:to>
      <xdr:col>6</xdr:col>
      <xdr:colOff>109380</xdr:colOff>
      <xdr:row>3</xdr:row>
      <xdr:rowOff>159195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600386-E164-44D6-8D15-07386F2878CD}"/>
            </a:ext>
          </a:extLst>
        </xdr:cNvPr>
        <xdr:cNvSpPr/>
      </xdr:nvSpPr>
      <xdr:spPr>
        <a:xfrm>
          <a:off x="6349365" y="213360"/>
          <a:ext cx="1218090" cy="51733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0</xdr:rowOff>
    </xdr:from>
    <xdr:to>
      <xdr:col>7</xdr:col>
      <xdr:colOff>866775</xdr:colOff>
      <xdr:row>4</xdr:row>
      <xdr:rowOff>219075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729E98-29D4-4254-BE72-33793BAAB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228600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.brupbacher@swissshooting.ch?subject=Resultate%20Gruppenmeisterschaft%20SGM-G10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jacques.moullet@swissshooting.ch" TargetMode="External"/><Relationship Id="rId1" Type="http://schemas.openxmlformats.org/officeDocument/2006/relationships/hyperlink" Target="mailto:urs.wenger@swissshootin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40C8-B5AF-4096-AFCE-A0067A6B2EAA}">
  <sheetPr codeName="Tabelle1"/>
  <dimension ref="A1:X56"/>
  <sheetViews>
    <sheetView tabSelected="1" zoomScaleNormal="100" workbookViewId="0">
      <selection activeCell="F15" sqref="F15:K15"/>
    </sheetView>
  </sheetViews>
  <sheetFormatPr baseColWidth="10" defaultColWidth="11.42578125" defaultRowHeight="25.5"/>
  <cols>
    <col min="1" max="1" width="11.42578125" style="22"/>
    <col min="2" max="2" width="12.42578125" style="22" customWidth="1"/>
    <col min="3" max="3" width="17.5703125" style="22" bestFit="1" customWidth="1"/>
    <col min="4" max="4" width="8.5703125" style="22" customWidth="1"/>
    <col min="5" max="5" width="4.140625" style="22" customWidth="1"/>
    <col min="6" max="10" width="11.42578125" style="22"/>
    <col min="11" max="11" width="22.28515625" style="22" customWidth="1"/>
    <col min="12" max="12" width="8.28515625" style="22" customWidth="1"/>
    <col min="13" max="22" width="11.42578125" style="22"/>
    <col min="23" max="23" width="48.5703125" style="22" customWidth="1"/>
    <col min="24" max="16384" width="11.42578125" style="22"/>
  </cols>
  <sheetData>
    <row r="1" spans="1:24" ht="12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6.25">
      <c r="A2" s="21"/>
      <c r="B2" s="21"/>
      <c r="C2" s="24" t="str">
        <f>IF(Daten!A23=1,Daten!D23,Daten!D24)</f>
        <v>Schweizer Gruppenmeisterschaft Gewehr 10m (SGM-G10)</v>
      </c>
      <c r="D2" s="21"/>
      <c r="E2" s="21"/>
      <c r="F2" s="21"/>
      <c r="G2" s="21"/>
      <c r="H2" s="21"/>
      <c r="I2" s="21"/>
      <c r="J2" s="21"/>
      <c r="K2" s="21"/>
      <c r="L2" s="21"/>
      <c r="M2" s="4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12" customHeight="1">
      <c r="A3" s="21"/>
      <c r="B3" s="21"/>
      <c r="C3" s="2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26.25" customHeight="1">
      <c r="A4" s="21"/>
      <c r="B4" s="21"/>
      <c r="C4" s="24" t="str">
        <f>IF(Daten!A23=1,Daten!E23,Daten!E24)</f>
        <v>Championnat suisse de groupes carabine 10m (CSG C-10)</v>
      </c>
      <c r="D4" s="23"/>
      <c r="E4" s="21"/>
      <c r="F4" s="21"/>
      <c r="G4" s="21"/>
      <c r="H4" s="21"/>
      <c r="I4" s="21"/>
      <c r="J4" s="21"/>
      <c r="K4" s="21"/>
      <c r="L4" s="21"/>
      <c r="M4" s="103" t="s">
        <v>0</v>
      </c>
      <c r="N4" s="103"/>
      <c r="O4" s="103"/>
      <c r="P4" s="103"/>
      <c r="Q4" s="21"/>
      <c r="R4" s="21"/>
      <c r="S4" s="21"/>
      <c r="T4" s="21"/>
      <c r="U4" s="21"/>
      <c r="V4" s="21"/>
      <c r="W4" s="21"/>
      <c r="X4" s="21"/>
    </row>
    <row r="5" spans="1:24" ht="12" customHeight="1">
      <c r="A5" s="21"/>
      <c r="B5" s="21"/>
      <c r="C5" s="24"/>
      <c r="D5" s="23" t="s">
        <v>1</v>
      </c>
      <c r="E5" s="21"/>
      <c r="F5" s="21"/>
      <c r="G5" s="21"/>
      <c r="H5" s="21"/>
      <c r="I5" s="21"/>
      <c r="J5" s="21"/>
      <c r="K5" s="21"/>
      <c r="L5" s="21"/>
      <c r="M5" s="103"/>
      <c r="N5" s="103"/>
      <c r="O5" s="103"/>
      <c r="P5" s="103"/>
      <c r="Q5" s="21"/>
      <c r="R5" s="21"/>
      <c r="S5" s="21"/>
      <c r="T5" s="21"/>
      <c r="U5" s="21"/>
      <c r="V5" s="21"/>
      <c r="W5" s="21"/>
      <c r="X5" s="21"/>
    </row>
    <row r="6" spans="1:24" ht="26.25">
      <c r="A6" s="21"/>
      <c r="B6" s="21"/>
      <c r="C6" s="24" t="str">
        <f>IF(Daten!A23=1,Daten!F23,Daten!F24)</f>
        <v>Campionato svizzero a gruppi fucile 10m (CSG-F10)</v>
      </c>
      <c r="D6" s="21"/>
      <c r="E6" s="21"/>
      <c r="F6" s="21"/>
      <c r="G6" s="21"/>
      <c r="H6" s="21"/>
      <c r="I6" s="21"/>
      <c r="J6" s="21"/>
      <c r="K6" s="21"/>
      <c r="L6" s="21"/>
      <c r="M6" s="103"/>
      <c r="N6" s="103"/>
      <c r="O6" s="103"/>
      <c r="P6" s="103"/>
      <c r="Q6" s="21"/>
      <c r="R6" s="21"/>
      <c r="S6" s="21"/>
      <c r="T6" s="21"/>
      <c r="U6" s="21"/>
      <c r="V6" s="21"/>
      <c r="W6" s="21"/>
      <c r="X6" s="21"/>
    </row>
    <row r="7" spans="1:24" ht="15" customHeight="1">
      <c r="A7" s="21"/>
      <c r="B7" s="21"/>
      <c r="C7" s="21"/>
      <c r="D7" s="23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ht="26.25">
      <c r="A8" s="35" t="s">
        <v>105</v>
      </c>
      <c r="B8" s="21"/>
      <c r="C8" s="21"/>
      <c r="D8" s="23"/>
      <c r="E8" s="21"/>
      <c r="F8" s="21"/>
      <c r="G8" s="21"/>
      <c r="H8" s="21"/>
      <c r="I8" s="21"/>
      <c r="J8" s="42" t="str">
        <f>IF(Daten!A23=1,Daten!G23,Daten!G24)</f>
        <v>2025/2026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>
      <c r="A9" s="26" t="s">
        <v>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18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s="34" customFormat="1" ht="30" customHeight="1">
      <c r="A11" s="117" t="s">
        <v>3</v>
      </c>
      <c r="B11" s="117"/>
      <c r="C11" s="117"/>
      <c r="D11" s="117"/>
      <c r="E11" s="118"/>
      <c r="F11" s="111">
        <f>IF(Daten!$F$1&lt;&gt;"",VLOOKUP(Daten!$F$1,Daten!A3:D21,4)," ")</f>
        <v>0</v>
      </c>
      <c r="G11" s="112"/>
      <c r="H11" s="112"/>
      <c r="I11" s="112"/>
      <c r="J11" s="112"/>
      <c r="K11" s="11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s="34" customFormat="1" ht="24.95" customHeight="1">
      <c r="A12" s="117"/>
      <c r="B12" s="117"/>
      <c r="C12" s="117"/>
      <c r="D12" s="117"/>
      <c r="E12" s="118"/>
      <c r="F12" s="114" t="e">
        <f>IF(Daten!$F$1&lt;&gt;"",VLOOKUP(Daten!$F$1,Daten!A4:D22,3)," ")</f>
        <v>#N/A</v>
      </c>
      <c r="G12" s="115"/>
      <c r="H12" s="115"/>
      <c r="I12" s="115"/>
      <c r="J12" s="115"/>
      <c r="K12" s="116"/>
      <c r="L12" s="33"/>
      <c r="M12" s="103" t="s">
        <v>0</v>
      </c>
      <c r="N12" s="103"/>
      <c r="O12" s="103"/>
      <c r="P12" s="103"/>
      <c r="Q12" s="33"/>
      <c r="R12" s="33"/>
      <c r="S12" s="33"/>
      <c r="T12" s="33"/>
      <c r="U12" s="33"/>
      <c r="V12" s="33"/>
      <c r="W12" s="33"/>
      <c r="X12" s="33"/>
    </row>
    <row r="13" spans="1:24" s="34" customFormat="1" ht="24.95" customHeight="1">
      <c r="A13" s="107" t="s">
        <v>672</v>
      </c>
      <c r="B13" s="107"/>
      <c r="C13" s="63"/>
      <c r="D13" s="63"/>
      <c r="E13" s="64"/>
      <c r="F13" s="207" t="e">
        <f>IF(Daten!$F$1&lt;&gt;"",VLOOKUP(Daten!$F$1,Daten!A4:F22,6)," ")</f>
        <v>#N/A</v>
      </c>
      <c r="G13" s="208"/>
      <c r="H13" s="97"/>
      <c r="I13" s="97"/>
      <c r="J13" s="97"/>
      <c r="K13" s="98"/>
      <c r="L13" s="33"/>
      <c r="M13" s="103"/>
      <c r="N13" s="103"/>
      <c r="O13" s="103"/>
      <c r="P13" s="103"/>
      <c r="Q13" s="33"/>
      <c r="R13" s="33"/>
      <c r="S13" s="33"/>
      <c r="T13" s="33"/>
      <c r="U13" s="33"/>
      <c r="V13" s="33"/>
      <c r="W13" s="33"/>
      <c r="X13" s="33"/>
    </row>
    <row r="14" spans="1:24" s="34" customFormat="1" ht="24.95" customHeight="1">
      <c r="A14" s="65" t="s">
        <v>122</v>
      </c>
      <c r="B14" s="63"/>
      <c r="C14" s="63"/>
      <c r="D14" s="63"/>
      <c r="E14" s="64"/>
      <c r="F14" s="76" t="e">
        <f>IF(Daten!$F$1&lt;&gt;"",VLOOKUP(Daten!$F$1,Daten!A4:D22,2)," ")</f>
        <v>#N/A</v>
      </c>
      <c r="G14" s="77"/>
      <c r="H14" s="77"/>
      <c r="I14" s="77"/>
      <c r="J14" s="77"/>
      <c r="K14" s="78"/>
      <c r="L14" s="33"/>
      <c r="M14" s="103"/>
      <c r="N14" s="103"/>
      <c r="O14" s="103"/>
      <c r="P14" s="103"/>
      <c r="Q14" s="33"/>
      <c r="R14" s="33"/>
      <c r="S14" s="33"/>
      <c r="T14" s="33"/>
      <c r="U14" s="33"/>
      <c r="V14" s="33"/>
      <c r="W14" s="33"/>
      <c r="X14" s="33"/>
    </row>
    <row r="15" spans="1:24" ht="33" customHeight="1">
      <c r="A15" s="107" t="s">
        <v>113</v>
      </c>
      <c r="B15" s="107"/>
      <c r="C15" s="107"/>
      <c r="D15" s="107"/>
      <c r="E15" s="108"/>
      <c r="F15" s="104"/>
      <c r="G15" s="105"/>
      <c r="H15" s="105"/>
      <c r="I15" s="105"/>
      <c r="J15" s="105"/>
      <c r="K15" s="106"/>
      <c r="L15" s="21"/>
      <c r="M15" s="79"/>
      <c r="N15" s="79"/>
      <c r="O15" s="79"/>
      <c r="P15" s="79"/>
      <c r="Q15" s="21"/>
      <c r="R15" s="21"/>
      <c r="S15" s="21"/>
      <c r="T15" s="21"/>
      <c r="U15" s="21"/>
      <c r="V15" s="21"/>
      <c r="W15" s="21"/>
      <c r="X15" s="21"/>
    </row>
    <row r="16" spans="1:24" ht="39.950000000000003" customHeight="1">
      <c r="A16" s="109" t="s">
        <v>106</v>
      </c>
      <c r="B16" s="109"/>
      <c r="C16" s="109"/>
      <c r="D16" s="109"/>
      <c r="E16" s="110"/>
      <c r="F16" s="104"/>
      <c r="G16" s="105"/>
      <c r="H16" s="105"/>
      <c r="I16" s="105"/>
      <c r="J16" s="105"/>
      <c r="K16" s="106"/>
      <c r="L16" s="21"/>
      <c r="M16" s="79"/>
      <c r="N16" s="79"/>
      <c r="O16" s="79"/>
      <c r="P16" s="79"/>
      <c r="Q16" s="21"/>
      <c r="R16" s="21"/>
      <c r="S16" s="21"/>
      <c r="T16" s="21"/>
      <c r="U16" s="21"/>
      <c r="V16" s="21"/>
      <c r="W16" s="21"/>
      <c r="X16" s="21"/>
    </row>
    <row r="17" spans="1:24" ht="24.95" customHeight="1">
      <c r="A17" s="27" t="s">
        <v>107</v>
      </c>
      <c r="B17" s="25"/>
      <c r="C17" s="25"/>
      <c r="D17" s="25"/>
      <c r="E17" s="25"/>
      <c r="F17" s="104"/>
      <c r="G17" s="105"/>
      <c r="H17" s="105"/>
      <c r="I17" s="105"/>
      <c r="J17" s="105"/>
      <c r="K17" s="106"/>
      <c r="L17" s="21"/>
      <c r="M17" s="79"/>
      <c r="N17" s="79"/>
      <c r="O17" s="79"/>
      <c r="P17" s="79"/>
      <c r="Q17" s="21"/>
      <c r="R17" s="21"/>
      <c r="S17" s="21"/>
      <c r="T17" s="21"/>
      <c r="U17" s="21"/>
      <c r="V17" s="21"/>
      <c r="W17" s="21"/>
      <c r="X17" s="21"/>
    </row>
    <row r="18" spans="1:24">
      <c r="A18" s="27" t="s">
        <v>4</v>
      </c>
      <c r="B18" s="25"/>
      <c r="C18" s="25"/>
      <c r="D18" s="25"/>
      <c r="E18" s="25"/>
      <c r="F18" s="104"/>
      <c r="G18" s="105"/>
      <c r="H18" s="105"/>
      <c r="I18" s="105"/>
      <c r="J18" s="105"/>
      <c r="K18" s="106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>
      <c r="A19" s="27" t="s">
        <v>6</v>
      </c>
      <c r="B19" s="25"/>
      <c r="C19" s="25"/>
      <c r="D19" s="25"/>
      <c r="E19" s="25"/>
      <c r="F19" s="104"/>
      <c r="G19" s="105"/>
      <c r="H19" s="105"/>
      <c r="I19" s="105"/>
      <c r="J19" s="105"/>
      <c r="K19" s="106"/>
      <c r="L19" s="21"/>
      <c r="M19" s="21"/>
      <c r="N19" s="87" t="s">
        <v>5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>
      <c r="A24" s="32" t="s">
        <v>673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</sheetData>
  <sheetProtection algorithmName="SHA-512" hashValue="L11e7glzfK81gTerXUylYYib0y2T/tW6se/FlHd9f9vYIkEnjt9MhseS1kM+NusjouNr9EpGx/GVSu7Zg73W+Q==" saltValue="cWzWgTt1WWuyzRDkhAKFLg==" spinCount="100000" sheet="1" selectLockedCells="1"/>
  <mergeCells count="14">
    <mergeCell ref="M4:P6"/>
    <mergeCell ref="F19:K19"/>
    <mergeCell ref="A15:E15"/>
    <mergeCell ref="A16:E16"/>
    <mergeCell ref="F11:K11"/>
    <mergeCell ref="F15:K15"/>
    <mergeCell ref="F16:K16"/>
    <mergeCell ref="F17:K17"/>
    <mergeCell ref="F18:K18"/>
    <mergeCell ref="F12:K12"/>
    <mergeCell ref="A11:E12"/>
    <mergeCell ref="M12:P14"/>
    <mergeCell ref="A13:B13"/>
    <mergeCell ref="F13:G13"/>
  </mergeCells>
  <conditionalFormatting sqref="F14">
    <cfRule type="containsErrors" dxfId="57" priority="1">
      <formula>ISERROR(F14)</formula>
    </cfRule>
  </conditionalFormatting>
  <conditionalFormatting sqref="F11:K12 F14:K14 F13 H13:K13">
    <cfRule type="cellIs" dxfId="56" priority="3" operator="equal">
      <formula>0</formula>
    </cfRule>
  </conditionalFormatting>
  <conditionalFormatting sqref="F12:K12 F13 H13:K13">
    <cfRule type="containsErrors" dxfId="55" priority="4">
      <formula>ISERROR(F12)</formula>
    </cfRule>
  </conditionalFormatting>
  <hyperlinks>
    <hyperlink ref="N19" r:id="rId1" xr:uid="{6B8F3A16-34E9-4D42-B7AC-D83666A566DD}"/>
  </hyperlinks>
  <pageMargins left="3.937007874015748E-2" right="3.937007874015748E-2" top="0.15748031496062992" bottom="0.15748031496062992" header="0.31496062992125984" footer="0.31496062992125984"/>
  <pageSetup paperSize="9" orientation="landscape" r:id="rId2"/>
  <ignoredErrors>
    <ignoredError sqref="F14" evalError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9525</xdr:colOff>
                    <xdr:row>10</xdr:row>
                    <xdr:rowOff>0</xdr:rowOff>
                  </from>
                  <to>
                    <xdr:col>16</xdr:col>
                    <xdr:colOff>66675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12</xdr:col>
                    <xdr:colOff>38100</xdr:colOff>
                    <xdr:row>1</xdr:row>
                    <xdr:rowOff>76200</xdr:rowOff>
                  </from>
                  <to>
                    <xdr:col>13</xdr:col>
                    <xdr:colOff>333375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5519-879E-4ECB-904F-2B4468F26491}">
  <sheetPr codeName="Tabelle2">
    <tabColor rgb="FF92D050"/>
  </sheetPr>
  <dimension ref="A1:T89"/>
  <sheetViews>
    <sheetView showGridLines="0" zoomScaleNormal="100" zoomScaleSheetLayoutView="100" workbookViewId="0">
      <selection activeCell="B67" sqref="B67"/>
    </sheetView>
  </sheetViews>
  <sheetFormatPr baseColWidth="10" defaultColWidth="11.42578125" defaultRowHeight="15"/>
  <cols>
    <col min="1" max="1" width="4.7109375" style="1" customWidth="1"/>
    <col min="2" max="2" width="42.7109375" style="1" customWidth="1"/>
    <col min="3" max="4" width="4.7109375" style="1" customWidth="1"/>
    <col min="5" max="8" width="7.7109375" style="1" customWidth="1"/>
    <col min="9" max="9" width="6.7109375" style="1" customWidth="1"/>
    <col min="10" max="10" width="3.140625" style="1" customWidth="1"/>
    <col min="11" max="12" width="12.7109375" style="1" customWidth="1"/>
    <col min="13" max="13" width="9.7109375" style="1" customWidth="1"/>
    <col min="14" max="14" width="14.7109375" style="1" customWidth="1"/>
    <col min="15" max="15" width="11.7109375" style="1" customWidth="1"/>
    <col min="16" max="16" width="15.28515625" style="1" customWidth="1"/>
    <col min="17" max="17" width="30.7109375" style="1" customWidth="1"/>
    <col min="18" max="18" width="16.7109375" style="1" customWidth="1"/>
    <col min="19" max="19" width="5.7109375" style="52" customWidth="1"/>
    <col min="20" max="20" width="14.7109375" style="1" customWidth="1"/>
    <col min="21" max="16384" width="11.42578125" style="1"/>
  </cols>
  <sheetData>
    <row r="1" spans="1:20">
      <c r="K1" s="55" t="str">
        <f>Start!A24</f>
        <v>V. 1.8 vom 12.10.2025 / M. Brupbacher</v>
      </c>
      <c r="L1" s="55"/>
      <c r="M1" s="55"/>
    </row>
    <row r="4" spans="1:20" ht="15.75">
      <c r="R4" s="60"/>
    </row>
    <row r="5" spans="1:20" ht="10.5" customHeight="1"/>
    <row r="6" spans="1:20" ht="18">
      <c r="A6" s="175" t="str">
        <f>IF(Daten!A23=1,Daten!I23,Daten!I24)</f>
        <v>Meldeblatt                   2025/2026</v>
      </c>
      <c r="B6" s="176"/>
      <c r="C6" s="177" t="str">
        <f>IF(Daten!A23=1,Daten!H23,Daten!H24)</f>
        <v>SGM-G10 / CSG C-10 / CSG-F10</v>
      </c>
      <c r="D6" s="178"/>
      <c r="E6" s="178"/>
      <c r="F6" s="178"/>
      <c r="G6" s="178"/>
      <c r="H6" s="178"/>
      <c r="I6" s="179"/>
      <c r="S6" s="180"/>
      <c r="T6" s="180"/>
    </row>
    <row r="7" spans="1:20" ht="15.6" customHeight="1">
      <c r="A7" s="55" t="s">
        <v>109</v>
      </c>
      <c r="B7" s="55"/>
      <c r="C7" s="181" t="s">
        <v>7</v>
      </c>
      <c r="D7" s="182"/>
      <c r="E7" s="182"/>
      <c r="F7" s="182"/>
      <c r="G7" s="182"/>
      <c r="H7" s="182"/>
      <c r="I7" s="183"/>
      <c r="S7" s="180"/>
      <c r="T7" s="180"/>
    </row>
    <row r="8" spans="1:20" ht="15.6" customHeight="1">
      <c r="A8" s="157" t="s">
        <v>8</v>
      </c>
      <c r="B8" s="157"/>
      <c r="C8" s="184"/>
      <c r="D8" s="185"/>
      <c r="E8" s="185"/>
      <c r="F8" s="185"/>
      <c r="G8" s="185"/>
      <c r="H8" s="185"/>
      <c r="I8" s="186"/>
    </row>
    <row r="9" spans="1:20" ht="26.1" customHeight="1">
      <c r="A9" s="156" t="s">
        <v>9</v>
      </c>
      <c r="B9" s="157"/>
      <c r="C9" s="158">
        <f>Start!F11</f>
        <v>0</v>
      </c>
      <c r="D9" s="159"/>
      <c r="E9" s="159"/>
      <c r="F9" s="159"/>
      <c r="G9" s="159"/>
      <c r="H9" s="159"/>
      <c r="I9" s="160"/>
    </row>
    <row r="10" spans="1:20" ht="16.5" customHeight="1">
      <c r="A10" s="55"/>
      <c r="B10" s="2"/>
      <c r="C10" s="161"/>
      <c r="D10" s="162"/>
      <c r="E10" s="162"/>
      <c r="F10" s="162"/>
      <c r="G10" s="162"/>
      <c r="H10" s="162"/>
      <c r="I10" s="163"/>
    </row>
    <row r="11" spans="1:20" ht="16.5" customHeight="1">
      <c r="A11" s="55"/>
      <c r="B11" s="2"/>
      <c r="C11" s="209" t="e">
        <f>Start!F12</f>
        <v>#N/A</v>
      </c>
      <c r="D11" s="210"/>
      <c r="E11" s="211"/>
      <c r="F11" s="212" t="e">
        <f>Start!F13</f>
        <v>#N/A</v>
      </c>
      <c r="G11" s="165" t="e">
        <f>Start!F14</f>
        <v>#N/A</v>
      </c>
      <c r="H11" s="166"/>
      <c r="I11" s="167"/>
    </row>
    <row r="12" spans="1:20" s="2" customFormat="1" ht="16.5" customHeight="1">
      <c r="A12" s="168" t="s">
        <v>110</v>
      </c>
      <c r="B12" s="169"/>
      <c r="C12" s="172">
        <f>Start!F15</f>
        <v>0</v>
      </c>
      <c r="D12" s="173"/>
      <c r="E12" s="173"/>
      <c r="F12" s="173"/>
      <c r="G12" s="173"/>
      <c r="H12" s="173"/>
      <c r="I12" s="174"/>
      <c r="K12" s="144"/>
      <c r="L12" s="144"/>
      <c r="M12" s="144"/>
      <c r="N12" s="144"/>
      <c r="S12" s="70"/>
    </row>
    <row r="13" spans="1:20" ht="15.75">
      <c r="A13" s="168"/>
      <c r="B13" s="169"/>
      <c r="C13" s="145">
        <f>Start!F16</f>
        <v>0</v>
      </c>
      <c r="D13" s="146"/>
      <c r="E13" s="146"/>
      <c r="F13" s="146"/>
      <c r="G13" s="146"/>
      <c r="H13" s="146"/>
      <c r="I13" s="147"/>
      <c r="K13" s="2"/>
      <c r="L13" s="2"/>
      <c r="M13" s="2"/>
      <c r="N13" s="3"/>
    </row>
    <row r="14" spans="1:20">
      <c r="A14" s="168"/>
      <c r="B14" s="169"/>
      <c r="C14" s="148">
        <f>Start!F17</f>
        <v>0</v>
      </c>
      <c r="D14" s="149"/>
      <c r="E14" s="149"/>
      <c r="F14" s="149"/>
      <c r="G14" s="149"/>
      <c r="H14" s="149"/>
      <c r="I14" s="150"/>
      <c r="K14" s="2"/>
      <c r="L14" s="2"/>
      <c r="M14" s="2"/>
      <c r="N14" s="2"/>
    </row>
    <row r="15" spans="1:20">
      <c r="A15" s="170"/>
      <c r="B15" s="171"/>
      <c r="C15" s="151"/>
      <c r="D15" s="152"/>
      <c r="E15" s="152"/>
      <c r="F15" s="152"/>
      <c r="G15" s="152"/>
      <c r="H15" s="152"/>
      <c r="I15" s="153"/>
      <c r="K15" s="2"/>
      <c r="L15" s="2"/>
      <c r="M15" s="2"/>
    </row>
    <row r="16" spans="1:20" s="2" customFormat="1" ht="14.25">
      <c r="A16" s="121" t="s">
        <v>4</v>
      </c>
      <c r="B16" s="122"/>
      <c r="C16" s="50" t="s">
        <v>6</v>
      </c>
      <c r="D16" s="154"/>
      <c r="E16" s="154"/>
      <c r="F16" s="154"/>
      <c r="G16" s="154"/>
      <c r="H16" s="154"/>
      <c r="I16" s="155"/>
      <c r="S16" s="70"/>
    </row>
    <row r="17" spans="1:20" ht="15.75">
      <c r="A17" s="134">
        <f>Start!F18</f>
        <v>0</v>
      </c>
      <c r="B17" s="135"/>
      <c r="C17" s="136">
        <f>Start!F19</f>
        <v>0</v>
      </c>
      <c r="D17" s="137"/>
      <c r="E17" s="137"/>
      <c r="F17" s="137"/>
      <c r="G17" s="137"/>
      <c r="H17" s="137"/>
      <c r="I17" s="138"/>
      <c r="J17" s="37" t="s">
        <v>12</v>
      </c>
      <c r="K17" s="36"/>
      <c r="L17" s="36"/>
      <c r="M17" s="36"/>
      <c r="N17" s="36"/>
      <c r="O17" s="36"/>
      <c r="P17" s="36"/>
      <c r="Q17" s="36"/>
    </row>
    <row r="18" spans="1:20" ht="15.75">
      <c r="A18" s="38" t="s">
        <v>10</v>
      </c>
      <c r="B18" s="4"/>
      <c r="C18" s="121" t="s">
        <v>11</v>
      </c>
      <c r="D18" s="139"/>
      <c r="E18" s="139"/>
      <c r="F18" s="139"/>
      <c r="G18" s="139"/>
      <c r="H18" s="139"/>
      <c r="I18" s="122"/>
      <c r="J18" s="37" t="s">
        <v>108</v>
      </c>
      <c r="K18" s="37"/>
      <c r="L18" s="37"/>
      <c r="M18" s="37"/>
      <c r="N18" s="37"/>
      <c r="O18" s="37"/>
      <c r="P18" s="37"/>
      <c r="Q18" s="36"/>
      <c r="R18" s="67"/>
      <c r="S18" s="71"/>
      <c r="T18" s="67"/>
    </row>
    <row r="19" spans="1:20" ht="15.75" customHeight="1">
      <c r="A19" s="39" t="s">
        <v>13</v>
      </c>
      <c r="B19" s="51"/>
      <c r="E19" s="140" t="s">
        <v>112</v>
      </c>
      <c r="F19" s="140"/>
      <c r="G19" s="140"/>
      <c r="H19" s="140"/>
      <c r="I19" s="141"/>
      <c r="J19" s="37" t="s">
        <v>16</v>
      </c>
      <c r="K19" s="37"/>
      <c r="L19" s="37"/>
      <c r="M19" s="37"/>
      <c r="N19" s="37"/>
      <c r="O19" s="37"/>
      <c r="P19" s="37"/>
      <c r="Q19" s="36"/>
      <c r="R19" s="67"/>
      <c r="S19" s="71"/>
      <c r="T19" s="67"/>
    </row>
    <row r="20" spans="1:20" ht="15.75" customHeight="1">
      <c r="A20" s="40" t="s">
        <v>14</v>
      </c>
      <c r="B20" s="5"/>
      <c r="F20" s="142" t="s">
        <v>15</v>
      </c>
      <c r="G20" s="142"/>
      <c r="H20" s="142"/>
      <c r="I20" s="143"/>
      <c r="J20" s="67"/>
      <c r="K20" s="67"/>
      <c r="L20" s="119" t="s">
        <v>674</v>
      </c>
      <c r="M20" s="68" t="s">
        <v>127</v>
      </c>
      <c r="N20" s="68"/>
      <c r="O20" s="67"/>
      <c r="P20" s="67"/>
      <c r="R20" s="67"/>
      <c r="S20" s="71"/>
      <c r="T20" s="67"/>
    </row>
    <row r="21" spans="1:20">
      <c r="A21" s="6" t="s">
        <v>17</v>
      </c>
      <c r="B21" s="7" t="s">
        <v>18</v>
      </c>
      <c r="C21" s="56" t="s">
        <v>19</v>
      </c>
      <c r="D21" s="56" t="s">
        <v>20</v>
      </c>
      <c r="E21" s="56" t="s">
        <v>21</v>
      </c>
      <c r="F21" s="56" t="s">
        <v>22</v>
      </c>
      <c r="G21" s="56" t="s">
        <v>23</v>
      </c>
      <c r="H21" s="56" t="s">
        <v>24</v>
      </c>
      <c r="I21" s="47" t="s">
        <v>24</v>
      </c>
      <c r="K21" s="72" t="s">
        <v>25</v>
      </c>
      <c r="L21" s="120"/>
      <c r="M21" s="73" t="s">
        <v>121</v>
      </c>
      <c r="N21" s="72" t="s">
        <v>114</v>
      </c>
      <c r="O21" s="72" t="s">
        <v>115</v>
      </c>
      <c r="P21" s="72" t="s">
        <v>119</v>
      </c>
      <c r="Q21" s="72" t="s">
        <v>120</v>
      </c>
      <c r="R21" s="72" t="s">
        <v>116</v>
      </c>
      <c r="S21" s="73" t="s">
        <v>117</v>
      </c>
      <c r="T21" s="72" t="s">
        <v>118</v>
      </c>
    </row>
    <row r="22" spans="1:20" ht="20.100000000000001" customHeight="1">
      <c r="A22" s="8">
        <v>1</v>
      </c>
      <c r="B22" s="66"/>
      <c r="C22" s="91"/>
      <c r="D22" s="48"/>
      <c r="E22" s="90"/>
      <c r="F22" s="90"/>
      <c r="G22" s="90"/>
      <c r="H22" s="90">
        <f>SUM(E22:G22)</f>
        <v>0</v>
      </c>
      <c r="I22" s="9"/>
      <c r="J22" s="94"/>
      <c r="K22" s="83"/>
      <c r="L22" s="101"/>
      <c r="M22" s="9"/>
      <c r="N22" s="99"/>
      <c r="O22" s="92"/>
      <c r="P22" s="92"/>
      <c r="Q22" s="92"/>
      <c r="R22" s="92"/>
      <c r="S22" s="75"/>
      <c r="T22" s="92"/>
    </row>
    <row r="23" spans="1:20" ht="20.100000000000001" customHeight="1">
      <c r="A23" s="8">
        <v>2</v>
      </c>
      <c r="B23" s="93"/>
      <c r="C23" s="91"/>
      <c r="D23" s="48"/>
      <c r="E23" s="90"/>
      <c r="F23" s="90"/>
      <c r="G23" s="90"/>
      <c r="H23" s="90">
        <f>SUM(E23:G23)</f>
        <v>0</v>
      </c>
      <c r="I23" s="9"/>
      <c r="J23" s="94"/>
      <c r="K23" s="83"/>
      <c r="L23" s="100"/>
      <c r="M23" s="75"/>
      <c r="N23" s="92"/>
      <c r="O23" s="92"/>
      <c r="P23" s="92"/>
      <c r="Q23" s="92"/>
      <c r="R23" s="92"/>
      <c r="S23" s="75"/>
      <c r="T23" s="92"/>
    </row>
    <row r="24" spans="1:20" ht="20.100000000000001" customHeight="1">
      <c r="A24" s="8">
        <v>3</v>
      </c>
      <c r="B24" s="93"/>
      <c r="C24" s="91"/>
      <c r="D24" s="48"/>
      <c r="E24" s="90"/>
      <c r="F24" s="90"/>
      <c r="G24" s="90"/>
      <c r="H24" s="90">
        <f>SUM(E24:G24)</f>
        <v>0</v>
      </c>
      <c r="I24" s="9"/>
      <c r="J24" s="94"/>
      <c r="K24" s="83"/>
      <c r="L24" s="100"/>
      <c r="M24" s="9"/>
      <c r="N24" s="92"/>
      <c r="O24" s="92"/>
      <c r="P24" s="92"/>
      <c r="Q24" s="92"/>
      <c r="R24" s="92"/>
      <c r="S24" s="75"/>
      <c r="T24" s="92"/>
    </row>
    <row r="25" spans="1:20" ht="20.100000000000001" customHeight="1">
      <c r="A25" s="8">
        <v>4</v>
      </c>
      <c r="B25" s="49"/>
      <c r="C25" s="91"/>
      <c r="D25" s="48"/>
      <c r="E25" s="90"/>
      <c r="F25" s="90"/>
      <c r="G25" s="90"/>
      <c r="H25" s="90">
        <f t="shared" ref="H25:H41" si="0">SUM(E25:G25)</f>
        <v>0</v>
      </c>
      <c r="I25" s="9"/>
      <c r="J25" s="94"/>
      <c r="K25" s="83"/>
      <c r="L25" s="100"/>
      <c r="M25" s="9"/>
      <c r="N25" s="88"/>
      <c r="O25" s="88"/>
      <c r="P25" s="88"/>
      <c r="Q25" s="88"/>
      <c r="R25" s="88"/>
      <c r="S25" s="9"/>
      <c r="T25" s="88"/>
    </row>
    <row r="26" spans="1:20" ht="20.100000000000001" customHeight="1">
      <c r="A26" s="8">
        <v>5</v>
      </c>
      <c r="B26" s="49"/>
      <c r="C26" s="91"/>
      <c r="D26" s="48"/>
      <c r="E26" s="90"/>
      <c r="F26" s="90"/>
      <c r="G26" s="90"/>
      <c r="H26" s="90">
        <f t="shared" si="0"/>
        <v>0</v>
      </c>
      <c r="I26" s="9"/>
      <c r="J26" s="94"/>
      <c r="K26" s="83"/>
      <c r="L26" s="100"/>
      <c r="M26" s="9"/>
      <c r="N26" s="88"/>
      <c r="O26" s="88"/>
      <c r="P26" s="88"/>
      <c r="Q26" s="88"/>
      <c r="R26" s="88"/>
      <c r="S26" s="9"/>
      <c r="T26" s="88"/>
    </row>
    <row r="27" spans="1:20" ht="20.100000000000001" customHeight="1">
      <c r="A27" s="8">
        <v>6</v>
      </c>
      <c r="B27" s="49"/>
      <c r="C27" s="91"/>
      <c r="D27" s="48"/>
      <c r="E27" s="90"/>
      <c r="F27" s="90"/>
      <c r="G27" s="90"/>
      <c r="H27" s="90">
        <f t="shared" si="0"/>
        <v>0</v>
      </c>
      <c r="I27" s="9"/>
      <c r="J27" s="94"/>
      <c r="K27" s="83"/>
      <c r="L27" s="100"/>
      <c r="M27" s="9"/>
      <c r="N27" s="88"/>
      <c r="O27" s="88"/>
      <c r="P27" s="88"/>
      <c r="Q27" s="88"/>
      <c r="R27" s="88"/>
      <c r="S27" s="9"/>
      <c r="T27" s="88"/>
    </row>
    <row r="28" spans="1:20" ht="20.100000000000001" customHeight="1">
      <c r="A28" s="8">
        <v>7</v>
      </c>
      <c r="B28" s="49"/>
      <c r="C28" s="91"/>
      <c r="D28" s="48"/>
      <c r="E28" s="90"/>
      <c r="F28" s="90"/>
      <c r="G28" s="90"/>
      <c r="H28" s="90">
        <f t="shared" si="0"/>
        <v>0</v>
      </c>
      <c r="I28" s="9"/>
      <c r="J28" s="94"/>
      <c r="K28" s="83"/>
      <c r="L28" s="100"/>
      <c r="M28" s="9"/>
      <c r="N28" s="88"/>
      <c r="O28" s="88"/>
      <c r="P28" s="88"/>
      <c r="Q28" s="88"/>
      <c r="R28" s="88"/>
      <c r="S28" s="9"/>
      <c r="T28" s="88"/>
    </row>
    <row r="29" spans="1:20" ht="20.100000000000001" customHeight="1">
      <c r="A29" s="8">
        <v>8</v>
      </c>
      <c r="B29" s="49"/>
      <c r="C29" s="91"/>
      <c r="D29" s="48"/>
      <c r="E29" s="90"/>
      <c r="F29" s="90"/>
      <c r="G29" s="90"/>
      <c r="H29" s="90">
        <f t="shared" si="0"/>
        <v>0</v>
      </c>
      <c r="I29" s="9"/>
      <c r="J29" s="94"/>
      <c r="K29" s="83"/>
      <c r="L29" s="100"/>
      <c r="M29" s="9"/>
      <c r="N29" s="88"/>
      <c r="O29" s="88"/>
      <c r="P29" s="88"/>
      <c r="Q29" s="88"/>
      <c r="R29" s="88"/>
      <c r="S29" s="9"/>
      <c r="T29" s="88"/>
    </row>
    <row r="30" spans="1:20" ht="20.100000000000001" customHeight="1">
      <c r="A30" s="8">
        <v>9</v>
      </c>
      <c r="B30" s="49"/>
      <c r="C30" s="91"/>
      <c r="D30" s="48"/>
      <c r="E30" s="90"/>
      <c r="F30" s="90"/>
      <c r="G30" s="90"/>
      <c r="H30" s="90">
        <f t="shared" si="0"/>
        <v>0</v>
      </c>
      <c r="I30" s="9"/>
      <c r="J30" s="94"/>
      <c r="K30" s="83"/>
      <c r="L30" s="100"/>
      <c r="M30" s="9"/>
      <c r="N30" s="88"/>
      <c r="O30" s="88"/>
      <c r="P30" s="88"/>
      <c r="Q30" s="88"/>
      <c r="R30" s="88"/>
      <c r="S30" s="9"/>
      <c r="T30" s="88"/>
    </row>
    <row r="31" spans="1:20" ht="20.100000000000001" customHeight="1">
      <c r="A31" s="8">
        <v>10</v>
      </c>
      <c r="B31" s="49"/>
      <c r="C31" s="91"/>
      <c r="D31" s="48"/>
      <c r="E31" s="90"/>
      <c r="F31" s="90"/>
      <c r="G31" s="90"/>
      <c r="H31" s="90">
        <f t="shared" si="0"/>
        <v>0</v>
      </c>
      <c r="I31" s="9"/>
      <c r="J31" s="94"/>
      <c r="K31" s="83"/>
      <c r="L31" s="100"/>
      <c r="M31" s="9"/>
      <c r="N31" s="88"/>
      <c r="O31" s="88"/>
      <c r="P31" s="88"/>
      <c r="Q31" s="88"/>
      <c r="R31" s="88"/>
      <c r="S31" s="9"/>
      <c r="T31" s="88"/>
    </row>
    <row r="32" spans="1:20" ht="20.100000000000001" customHeight="1">
      <c r="A32" s="8">
        <v>11</v>
      </c>
      <c r="B32" s="49"/>
      <c r="C32" s="91"/>
      <c r="D32" s="48"/>
      <c r="E32" s="90"/>
      <c r="F32" s="90"/>
      <c r="G32" s="90"/>
      <c r="H32" s="90">
        <f t="shared" si="0"/>
        <v>0</v>
      </c>
      <c r="I32" s="9"/>
      <c r="J32" s="94"/>
      <c r="K32" s="83"/>
      <c r="L32" s="100"/>
      <c r="M32" s="9"/>
      <c r="N32" s="88"/>
      <c r="O32" s="88"/>
      <c r="P32" s="88"/>
      <c r="Q32" s="88"/>
      <c r="R32" s="88"/>
      <c r="S32" s="9"/>
      <c r="T32" s="88"/>
    </row>
    <row r="33" spans="1:20" ht="20.100000000000001" customHeight="1">
      <c r="A33" s="8">
        <v>12</v>
      </c>
      <c r="B33" s="49"/>
      <c r="C33" s="91"/>
      <c r="D33" s="48"/>
      <c r="E33" s="90"/>
      <c r="F33" s="90"/>
      <c r="G33" s="90"/>
      <c r="H33" s="90">
        <f t="shared" si="0"/>
        <v>0</v>
      </c>
      <c r="I33" s="9"/>
      <c r="J33" s="94"/>
      <c r="K33" s="83"/>
      <c r="L33" s="100"/>
      <c r="M33" s="9"/>
      <c r="N33" s="88"/>
      <c r="O33" s="88"/>
      <c r="P33" s="88"/>
      <c r="Q33" s="88"/>
      <c r="R33" s="88"/>
      <c r="S33" s="9"/>
      <c r="T33" s="88"/>
    </row>
    <row r="34" spans="1:20" ht="20.100000000000001" customHeight="1">
      <c r="A34" s="8">
        <v>13</v>
      </c>
      <c r="B34" s="49"/>
      <c r="C34" s="91"/>
      <c r="D34" s="48"/>
      <c r="E34" s="90"/>
      <c r="F34" s="90"/>
      <c r="G34" s="90"/>
      <c r="H34" s="90">
        <f t="shared" si="0"/>
        <v>0</v>
      </c>
      <c r="I34" s="9"/>
      <c r="J34" s="94"/>
      <c r="K34" s="83"/>
      <c r="L34" s="100"/>
      <c r="M34" s="9"/>
      <c r="N34" s="88"/>
      <c r="O34" s="88"/>
      <c r="P34" s="88"/>
      <c r="Q34" s="88"/>
      <c r="R34" s="88"/>
      <c r="S34" s="9"/>
      <c r="T34" s="88"/>
    </row>
    <row r="35" spans="1:20" ht="20.100000000000001" customHeight="1">
      <c r="A35" s="8">
        <v>14</v>
      </c>
      <c r="B35" s="49"/>
      <c r="C35" s="91"/>
      <c r="D35" s="48"/>
      <c r="E35" s="90"/>
      <c r="F35" s="90"/>
      <c r="G35" s="90"/>
      <c r="H35" s="90">
        <f t="shared" si="0"/>
        <v>0</v>
      </c>
      <c r="I35" s="9"/>
      <c r="J35" s="94"/>
      <c r="K35" s="83"/>
      <c r="L35" s="100"/>
      <c r="M35" s="9"/>
      <c r="N35" s="88"/>
      <c r="O35" s="88"/>
      <c r="P35" s="88"/>
      <c r="Q35" s="88"/>
      <c r="R35" s="88"/>
      <c r="S35" s="9"/>
      <c r="T35" s="88"/>
    </row>
    <row r="36" spans="1:20" ht="20.100000000000001" customHeight="1">
      <c r="A36" s="8">
        <v>15</v>
      </c>
      <c r="B36" s="49"/>
      <c r="C36" s="91"/>
      <c r="D36" s="48"/>
      <c r="E36" s="90"/>
      <c r="F36" s="90"/>
      <c r="G36" s="90"/>
      <c r="H36" s="90">
        <f t="shared" si="0"/>
        <v>0</v>
      </c>
      <c r="I36" s="9"/>
      <c r="J36" s="94"/>
      <c r="K36" s="83"/>
      <c r="L36" s="100"/>
      <c r="M36" s="9"/>
      <c r="N36" s="88"/>
      <c r="O36" s="88"/>
      <c r="P36" s="88"/>
      <c r="Q36" s="88"/>
      <c r="R36" s="88"/>
      <c r="S36" s="9"/>
      <c r="T36" s="88"/>
    </row>
    <row r="37" spans="1:20" ht="20.100000000000001" customHeight="1">
      <c r="A37" s="8">
        <v>16</v>
      </c>
      <c r="B37" s="49"/>
      <c r="C37" s="91"/>
      <c r="D37" s="48"/>
      <c r="E37" s="90"/>
      <c r="F37" s="90"/>
      <c r="G37" s="90"/>
      <c r="H37" s="90">
        <f t="shared" si="0"/>
        <v>0</v>
      </c>
      <c r="I37" s="9"/>
      <c r="J37" s="94"/>
      <c r="K37" s="83"/>
      <c r="L37" s="100"/>
      <c r="M37" s="9"/>
      <c r="N37" s="88"/>
      <c r="O37" s="88"/>
      <c r="P37" s="88"/>
      <c r="Q37" s="88"/>
      <c r="R37" s="88"/>
      <c r="S37" s="9"/>
      <c r="T37" s="88"/>
    </row>
    <row r="38" spans="1:20" ht="20.100000000000001" customHeight="1">
      <c r="A38" s="8">
        <v>17</v>
      </c>
      <c r="B38" s="49"/>
      <c r="C38" s="91"/>
      <c r="D38" s="48"/>
      <c r="E38" s="90"/>
      <c r="F38" s="90"/>
      <c r="G38" s="90"/>
      <c r="H38" s="90">
        <f t="shared" si="0"/>
        <v>0</v>
      </c>
      <c r="I38" s="9"/>
      <c r="J38" s="94"/>
      <c r="K38" s="83"/>
      <c r="L38" s="100"/>
      <c r="M38" s="9"/>
      <c r="N38" s="88"/>
      <c r="O38" s="88"/>
      <c r="P38" s="88"/>
      <c r="Q38" s="88"/>
      <c r="R38" s="88"/>
      <c r="S38" s="9"/>
      <c r="T38" s="88"/>
    </row>
    <row r="39" spans="1:20" ht="20.100000000000001" customHeight="1">
      <c r="A39" s="8">
        <v>18</v>
      </c>
      <c r="B39" s="49"/>
      <c r="C39" s="91"/>
      <c r="D39" s="48"/>
      <c r="E39" s="90"/>
      <c r="F39" s="90"/>
      <c r="G39" s="90"/>
      <c r="H39" s="90">
        <f t="shared" si="0"/>
        <v>0</v>
      </c>
      <c r="I39" s="9"/>
      <c r="J39" s="94"/>
      <c r="K39" s="83"/>
      <c r="L39" s="100"/>
      <c r="M39" s="9"/>
      <c r="N39" s="88"/>
      <c r="O39" s="88"/>
      <c r="P39" s="88"/>
      <c r="Q39" s="88"/>
      <c r="R39" s="88"/>
      <c r="S39" s="9"/>
      <c r="T39" s="88"/>
    </row>
    <row r="40" spans="1:20" ht="20.100000000000001" customHeight="1">
      <c r="A40" s="8">
        <v>19</v>
      </c>
      <c r="B40" s="49"/>
      <c r="C40" s="91"/>
      <c r="D40" s="48"/>
      <c r="E40" s="90"/>
      <c r="F40" s="90"/>
      <c r="G40" s="90"/>
      <c r="H40" s="90">
        <f t="shared" si="0"/>
        <v>0</v>
      </c>
      <c r="I40" s="9"/>
      <c r="J40" s="94"/>
      <c r="K40" s="83"/>
      <c r="L40" s="100"/>
      <c r="M40" s="9"/>
      <c r="N40" s="88"/>
      <c r="O40" s="88"/>
      <c r="P40" s="88"/>
      <c r="Q40" s="88"/>
      <c r="R40" s="88"/>
      <c r="S40" s="9"/>
      <c r="T40" s="88"/>
    </row>
    <row r="41" spans="1:20" ht="20.100000000000001" customHeight="1">
      <c r="A41" s="8">
        <v>20</v>
      </c>
      <c r="B41" s="49"/>
      <c r="C41" s="91"/>
      <c r="D41" s="48"/>
      <c r="E41" s="90"/>
      <c r="F41" s="90"/>
      <c r="G41" s="90"/>
      <c r="H41" s="90">
        <f t="shared" si="0"/>
        <v>0</v>
      </c>
      <c r="I41" s="9"/>
      <c r="J41" s="94"/>
      <c r="K41" s="83"/>
      <c r="L41" s="100"/>
      <c r="M41" s="9"/>
      <c r="N41" s="88"/>
      <c r="O41" s="88"/>
      <c r="P41" s="88"/>
      <c r="Q41" s="88"/>
      <c r="R41" s="88"/>
      <c r="S41" s="9"/>
      <c r="T41" s="88"/>
    </row>
    <row r="42" spans="1:20">
      <c r="A42" s="121" t="s">
        <v>26</v>
      </c>
      <c r="B42" s="122"/>
      <c r="C42" s="187">
        <v>45728</v>
      </c>
      <c r="D42" s="188"/>
      <c r="E42" s="188"/>
      <c r="F42" s="188"/>
      <c r="G42" s="188"/>
      <c r="H42" s="188"/>
      <c r="I42" s="189"/>
      <c r="K42" s="52"/>
      <c r="L42" s="52"/>
      <c r="M42" s="52"/>
    </row>
    <row r="43" spans="1:20" ht="24.95" customHeight="1">
      <c r="A43" s="126" t="s">
        <v>27</v>
      </c>
      <c r="B43" s="127"/>
      <c r="C43" s="128" t="str">
        <f>IF(Daten!A23=1,Daten!J23,Daten!J24)</f>
        <v>martin.brupbacher@swissshooting.ch</v>
      </c>
      <c r="D43" s="128"/>
      <c r="E43" s="128"/>
      <c r="F43" s="128"/>
      <c r="G43" s="128"/>
      <c r="H43" s="128"/>
      <c r="I43" s="128"/>
      <c r="K43" s="53">
        <f>SUM(K22:K41)</f>
        <v>0</v>
      </c>
      <c r="L43" s="54" t="s">
        <v>28</v>
      </c>
      <c r="M43" s="69"/>
      <c r="N43" s="54"/>
    </row>
    <row r="44" spans="1:20" ht="24.95" customHeight="1">
      <c r="A44" s="129" t="s">
        <v>111</v>
      </c>
      <c r="B44" s="130"/>
      <c r="C44" s="131" t="str">
        <f>IF(Daten!A23=1,Daten!K23,Daten!K24)</f>
        <v>Martin Brupbacher, Auswertung SGM-G10 Feldmatt 12, 6030 Ebikon</v>
      </c>
      <c r="D44" s="132"/>
      <c r="E44" s="132"/>
      <c r="F44" s="132"/>
      <c r="G44" s="132"/>
      <c r="H44" s="132"/>
      <c r="I44" s="133"/>
    </row>
    <row r="45" spans="1:20" ht="14.25" customHeight="1"/>
    <row r="46" spans="1:20">
      <c r="K46" s="55" t="str">
        <f>K1</f>
        <v>V. 1.8 vom 12.10.2025 / M. Brupbacher</v>
      </c>
      <c r="L46" s="55"/>
      <c r="M46" s="55"/>
    </row>
    <row r="49" spans="1:20" ht="15.75">
      <c r="R49" s="60"/>
    </row>
    <row r="50" spans="1:20" ht="10.5" customHeight="1"/>
    <row r="51" spans="1:20" ht="18">
      <c r="A51" s="175" t="str">
        <f>A6</f>
        <v>Meldeblatt                   2025/2026</v>
      </c>
      <c r="B51" s="176"/>
      <c r="C51" s="177" t="str">
        <f>C6</f>
        <v>SGM-G10 / CSG C-10 / CSG-F10</v>
      </c>
      <c r="D51" s="178"/>
      <c r="E51" s="178"/>
      <c r="F51" s="178"/>
      <c r="G51" s="178"/>
      <c r="H51" s="178"/>
      <c r="I51" s="179"/>
      <c r="S51" s="180"/>
      <c r="T51" s="180"/>
    </row>
    <row r="52" spans="1:20" ht="15.6" customHeight="1">
      <c r="A52" s="55" t="s">
        <v>109</v>
      </c>
      <c r="B52" s="55"/>
      <c r="C52" s="181" t="s">
        <v>7</v>
      </c>
      <c r="D52" s="182"/>
      <c r="E52" s="182"/>
      <c r="F52" s="182"/>
      <c r="G52" s="182"/>
      <c r="H52" s="182"/>
      <c r="I52" s="183"/>
      <c r="S52" s="180"/>
      <c r="T52" s="180"/>
    </row>
    <row r="53" spans="1:20" ht="15.6" customHeight="1">
      <c r="A53" s="157" t="s">
        <v>8</v>
      </c>
      <c r="B53" s="157"/>
      <c r="C53" s="184"/>
      <c r="D53" s="185"/>
      <c r="E53" s="185"/>
      <c r="F53" s="185"/>
      <c r="G53" s="185"/>
      <c r="H53" s="185"/>
      <c r="I53" s="186"/>
    </row>
    <row r="54" spans="1:20" ht="26.1" customHeight="1">
      <c r="A54" s="156" t="s">
        <v>9</v>
      </c>
      <c r="B54" s="157"/>
      <c r="C54" s="158">
        <f>C9</f>
        <v>0</v>
      </c>
      <c r="D54" s="159"/>
      <c r="E54" s="159"/>
      <c r="F54" s="159"/>
      <c r="G54" s="159"/>
      <c r="H54" s="159"/>
      <c r="I54" s="160"/>
    </row>
    <row r="55" spans="1:20" ht="16.5" customHeight="1">
      <c r="A55" s="55"/>
      <c r="B55" s="2"/>
      <c r="C55" s="161"/>
      <c r="D55" s="162"/>
      <c r="E55" s="162"/>
      <c r="F55" s="162"/>
      <c r="G55" s="162"/>
      <c r="H55" s="162"/>
      <c r="I55" s="163"/>
    </row>
    <row r="56" spans="1:20" ht="16.5" customHeight="1">
      <c r="A56" s="55"/>
      <c r="B56" s="2"/>
      <c r="C56" s="164" t="e">
        <f>C11</f>
        <v>#N/A</v>
      </c>
      <c r="D56" s="164"/>
      <c r="E56" s="164"/>
      <c r="F56" s="164"/>
      <c r="G56" s="165" t="e">
        <f>G11</f>
        <v>#N/A</v>
      </c>
      <c r="H56" s="166"/>
      <c r="I56" s="167"/>
    </row>
    <row r="57" spans="1:20" s="2" customFormat="1" ht="16.5" customHeight="1">
      <c r="A57" s="168" t="s">
        <v>110</v>
      </c>
      <c r="B57" s="169"/>
      <c r="C57" s="172">
        <f>C12</f>
        <v>0</v>
      </c>
      <c r="D57" s="173"/>
      <c r="E57" s="173"/>
      <c r="F57" s="173"/>
      <c r="G57" s="173"/>
      <c r="H57" s="173"/>
      <c r="I57" s="174"/>
      <c r="K57" s="144"/>
      <c r="L57" s="144"/>
      <c r="M57" s="144"/>
      <c r="N57" s="144"/>
      <c r="S57" s="70"/>
    </row>
    <row r="58" spans="1:20" ht="15.75">
      <c r="A58" s="168"/>
      <c r="B58" s="169"/>
      <c r="C58" s="145">
        <f>C13</f>
        <v>0</v>
      </c>
      <c r="D58" s="146"/>
      <c r="E58" s="146"/>
      <c r="F58" s="146"/>
      <c r="G58" s="146"/>
      <c r="H58" s="146"/>
      <c r="I58" s="147"/>
      <c r="K58" s="2"/>
      <c r="L58" s="2"/>
      <c r="M58" s="2"/>
      <c r="N58" s="3"/>
    </row>
    <row r="59" spans="1:20">
      <c r="A59" s="168"/>
      <c r="B59" s="169"/>
      <c r="C59" s="148">
        <f>C14</f>
        <v>0</v>
      </c>
      <c r="D59" s="149"/>
      <c r="E59" s="149"/>
      <c r="F59" s="149"/>
      <c r="G59" s="149"/>
      <c r="H59" s="149"/>
      <c r="I59" s="150"/>
      <c r="K59" s="2"/>
      <c r="L59" s="2"/>
      <c r="M59" s="2"/>
      <c r="N59" s="2"/>
    </row>
    <row r="60" spans="1:20">
      <c r="A60" s="170"/>
      <c r="B60" s="171"/>
      <c r="C60" s="151"/>
      <c r="D60" s="152"/>
      <c r="E60" s="152"/>
      <c r="F60" s="152"/>
      <c r="G60" s="152"/>
      <c r="H60" s="152"/>
      <c r="I60" s="153"/>
      <c r="K60" s="2"/>
      <c r="L60" s="2"/>
      <c r="M60" s="2"/>
    </row>
    <row r="61" spans="1:20" s="2" customFormat="1" ht="14.25">
      <c r="A61" s="121" t="s">
        <v>4</v>
      </c>
      <c r="B61" s="122"/>
      <c r="C61" s="50" t="s">
        <v>6</v>
      </c>
      <c r="D61" s="154"/>
      <c r="E61" s="154"/>
      <c r="F61" s="154"/>
      <c r="G61" s="154"/>
      <c r="H61" s="154"/>
      <c r="I61" s="155"/>
      <c r="S61" s="70"/>
    </row>
    <row r="62" spans="1:20" ht="15.75">
      <c r="A62" s="134">
        <f>A17</f>
        <v>0</v>
      </c>
      <c r="B62" s="135"/>
      <c r="C62" s="136">
        <f>C17</f>
        <v>0</v>
      </c>
      <c r="D62" s="137"/>
      <c r="E62" s="137"/>
      <c r="F62" s="137"/>
      <c r="G62" s="137"/>
      <c r="H62" s="137"/>
      <c r="I62" s="138"/>
      <c r="J62" s="37" t="s">
        <v>12</v>
      </c>
      <c r="K62" s="36"/>
      <c r="L62" s="36"/>
      <c r="M62" s="36"/>
      <c r="N62" s="36"/>
      <c r="O62" s="36"/>
      <c r="P62" s="36"/>
      <c r="Q62" s="36"/>
    </row>
    <row r="63" spans="1:20" ht="15.75">
      <c r="A63" s="38" t="s">
        <v>10</v>
      </c>
      <c r="B63" s="4"/>
      <c r="C63" s="121" t="s">
        <v>11</v>
      </c>
      <c r="D63" s="139"/>
      <c r="E63" s="139"/>
      <c r="F63" s="139"/>
      <c r="G63" s="139"/>
      <c r="H63" s="139"/>
      <c r="I63" s="122"/>
      <c r="J63" s="37" t="s">
        <v>108</v>
      </c>
      <c r="K63" s="37"/>
      <c r="L63" s="37"/>
      <c r="M63" s="37"/>
      <c r="N63" s="37"/>
      <c r="O63" s="37"/>
      <c r="P63" s="37"/>
      <c r="Q63" s="36"/>
      <c r="R63" s="67"/>
      <c r="S63" s="71"/>
      <c r="T63" s="67"/>
    </row>
    <row r="64" spans="1:20" ht="15.75" customHeight="1">
      <c r="A64" s="39" t="s">
        <v>13</v>
      </c>
      <c r="B64" s="51"/>
      <c r="E64" s="140" t="s">
        <v>112</v>
      </c>
      <c r="F64" s="140"/>
      <c r="G64" s="140"/>
      <c r="H64" s="140"/>
      <c r="I64" s="141"/>
      <c r="J64" s="37" t="s">
        <v>16</v>
      </c>
      <c r="K64" s="37"/>
      <c r="L64" s="37"/>
      <c r="M64" s="37"/>
      <c r="N64" s="37"/>
      <c r="O64" s="37"/>
      <c r="P64" s="37"/>
      <c r="Q64" s="36"/>
      <c r="R64" s="67"/>
      <c r="S64" s="71"/>
      <c r="T64" s="67"/>
    </row>
    <row r="65" spans="1:20" ht="15.75" customHeight="1">
      <c r="A65" s="40" t="s">
        <v>14</v>
      </c>
      <c r="B65" s="5"/>
      <c r="F65" s="142" t="s">
        <v>15</v>
      </c>
      <c r="G65" s="142"/>
      <c r="H65" s="142"/>
      <c r="I65" s="143"/>
      <c r="J65" s="67"/>
      <c r="K65" s="67"/>
      <c r="L65" s="119" t="s">
        <v>674</v>
      </c>
      <c r="M65" s="68" t="s">
        <v>127</v>
      </c>
      <c r="N65" s="68"/>
      <c r="O65" s="67"/>
      <c r="P65" s="67"/>
      <c r="R65" s="67"/>
      <c r="S65" s="71"/>
      <c r="T65" s="67"/>
    </row>
    <row r="66" spans="1:20">
      <c r="A66" s="6" t="s">
        <v>17</v>
      </c>
      <c r="B66" s="7" t="s">
        <v>18</v>
      </c>
      <c r="C66" s="56" t="s">
        <v>19</v>
      </c>
      <c r="D66" s="56" t="s">
        <v>20</v>
      </c>
      <c r="E66" s="56" t="s">
        <v>21</v>
      </c>
      <c r="F66" s="56" t="s">
        <v>22</v>
      </c>
      <c r="G66" s="56" t="s">
        <v>23</v>
      </c>
      <c r="H66" s="56" t="s">
        <v>24</v>
      </c>
      <c r="I66" s="47" t="s">
        <v>24</v>
      </c>
      <c r="K66" s="72" t="s">
        <v>25</v>
      </c>
      <c r="L66" s="120"/>
      <c r="M66" s="73" t="s">
        <v>121</v>
      </c>
      <c r="N66" s="72" t="s">
        <v>114</v>
      </c>
      <c r="O66" s="72" t="s">
        <v>115</v>
      </c>
      <c r="P66" s="72" t="s">
        <v>119</v>
      </c>
      <c r="Q66" s="72" t="s">
        <v>120</v>
      </c>
      <c r="R66" s="72" t="s">
        <v>116</v>
      </c>
      <c r="S66" s="73" t="s">
        <v>117</v>
      </c>
      <c r="T66" s="72" t="s">
        <v>118</v>
      </c>
    </row>
    <row r="67" spans="1:20" ht="20.100000000000001" customHeight="1">
      <c r="A67" s="8">
        <v>21</v>
      </c>
      <c r="B67" s="66"/>
      <c r="C67" s="91"/>
      <c r="D67" s="48"/>
      <c r="E67" s="90"/>
      <c r="F67" s="90"/>
      <c r="G67" s="90"/>
      <c r="H67" s="90">
        <f>SUM(E67:G67)</f>
        <v>0</v>
      </c>
      <c r="I67" s="9"/>
      <c r="J67" s="94"/>
      <c r="K67" s="83"/>
      <c r="L67" s="101"/>
      <c r="M67" s="9"/>
      <c r="N67" s="92"/>
      <c r="O67" s="92"/>
      <c r="P67" s="92"/>
      <c r="Q67" s="92"/>
      <c r="R67" s="92"/>
      <c r="S67" s="75"/>
      <c r="T67" s="92"/>
    </row>
    <row r="68" spans="1:20" ht="20.100000000000001" customHeight="1">
      <c r="A68" s="8">
        <v>22</v>
      </c>
      <c r="B68" s="74"/>
      <c r="C68" s="91"/>
      <c r="D68" s="48"/>
      <c r="E68" s="90"/>
      <c r="F68" s="90"/>
      <c r="G68" s="90"/>
      <c r="H68" s="90">
        <f>SUM(E68:G68)</f>
        <v>0</v>
      </c>
      <c r="I68" s="9"/>
      <c r="J68" s="94"/>
      <c r="K68" s="83"/>
      <c r="L68" s="101"/>
      <c r="M68" s="75"/>
      <c r="N68" s="92"/>
      <c r="O68" s="92"/>
      <c r="P68" s="92"/>
      <c r="Q68" s="92"/>
      <c r="R68" s="92"/>
      <c r="S68" s="75"/>
      <c r="T68" s="92"/>
    </row>
    <row r="69" spans="1:20" ht="20.100000000000001" customHeight="1">
      <c r="A69" s="8">
        <v>23</v>
      </c>
      <c r="B69" s="74"/>
      <c r="C69" s="91"/>
      <c r="D69" s="48"/>
      <c r="E69" s="90"/>
      <c r="F69" s="90"/>
      <c r="G69" s="90"/>
      <c r="H69" s="90">
        <f>SUM(E69:G69)</f>
        <v>0</v>
      </c>
      <c r="I69" s="9"/>
      <c r="J69" s="94"/>
      <c r="K69" s="83"/>
      <c r="L69" s="101"/>
      <c r="M69" s="9"/>
      <c r="N69" s="92"/>
      <c r="O69" s="92"/>
      <c r="P69" s="92"/>
      <c r="Q69" s="92"/>
      <c r="R69" s="92"/>
      <c r="S69" s="75"/>
      <c r="T69" s="92"/>
    </row>
    <row r="70" spans="1:20" ht="20.100000000000001" customHeight="1">
      <c r="A70" s="8">
        <v>24</v>
      </c>
      <c r="B70" s="49"/>
      <c r="C70" s="91"/>
      <c r="D70" s="48"/>
      <c r="E70" s="90"/>
      <c r="F70" s="90"/>
      <c r="G70" s="90"/>
      <c r="H70" s="90">
        <f t="shared" ref="H70:H86" si="1">SUM(E70:G70)</f>
        <v>0</v>
      </c>
      <c r="I70" s="9"/>
      <c r="J70" s="94"/>
      <c r="K70" s="83"/>
      <c r="L70" s="101"/>
      <c r="M70" s="9"/>
      <c r="N70" s="88"/>
      <c r="O70" s="88"/>
      <c r="P70" s="88"/>
      <c r="Q70" s="88"/>
      <c r="R70" s="88"/>
      <c r="S70" s="9"/>
      <c r="T70" s="88"/>
    </row>
    <row r="71" spans="1:20" ht="20.100000000000001" customHeight="1">
      <c r="A71" s="8">
        <v>25</v>
      </c>
      <c r="B71" s="49"/>
      <c r="C71" s="91"/>
      <c r="D71" s="48"/>
      <c r="E71" s="90"/>
      <c r="F71" s="90"/>
      <c r="G71" s="90"/>
      <c r="H71" s="90">
        <f t="shared" si="1"/>
        <v>0</v>
      </c>
      <c r="I71" s="9"/>
      <c r="J71" s="94"/>
      <c r="K71" s="83"/>
      <c r="L71" s="101"/>
      <c r="M71" s="9"/>
      <c r="N71" s="88"/>
      <c r="O71" s="88"/>
      <c r="P71" s="88"/>
      <c r="Q71" s="88"/>
      <c r="R71" s="88"/>
      <c r="S71" s="9"/>
      <c r="T71" s="88"/>
    </row>
    <row r="72" spans="1:20" ht="20.100000000000001" customHeight="1">
      <c r="A72" s="8">
        <v>26</v>
      </c>
      <c r="B72" s="49"/>
      <c r="C72" s="91"/>
      <c r="D72" s="48"/>
      <c r="E72" s="90"/>
      <c r="F72" s="90"/>
      <c r="G72" s="90"/>
      <c r="H72" s="90">
        <f t="shared" si="1"/>
        <v>0</v>
      </c>
      <c r="I72" s="9"/>
      <c r="J72" s="94"/>
      <c r="K72" s="83"/>
      <c r="L72" s="101"/>
      <c r="M72" s="9"/>
      <c r="N72" s="88"/>
      <c r="O72" s="88"/>
      <c r="P72" s="88"/>
      <c r="Q72" s="88"/>
      <c r="R72" s="88"/>
      <c r="S72" s="9"/>
      <c r="T72" s="88"/>
    </row>
    <row r="73" spans="1:20" ht="20.100000000000001" customHeight="1">
      <c r="A73" s="8">
        <v>27</v>
      </c>
      <c r="B73" s="49"/>
      <c r="C73" s="91"/>
      <c r="D73" s="48"/>
      <c r="E73" s="90"/>
      <c r="F73" s="90"/>
      <c r="G73" s="90"/>
      <c r="H73" s="90">
        <f t="shared" si="1"/>
        <v>0</v>
      </c>
      <c r="I73" s="9"/>
      <c r="J73" s="94"/>
      <c r="K73" s="83"/>
      <c r="L73" s="101"/>
      <c r="M73" s="9"/>
      <c r="N73" s="88"/>
      <c r="O73" s="88"/>
      <c r="P73" s="88"/>
      <c r="Q73" s="88"/>
      <c r="R73" s="88"/>
      <c r="S73" s="9"/>
      <c r="T73" s="88"/>
    </row>
    <row r="74" spans="1:20" ht="20.100000000000001" customHeight="1">
      <c r="A74" s="8">
        <v>28</v>
      </c>
      <c r="B74" s="49"/>
      <c r="C74" s="91"/>
      <c r="D74" s="48"/>
      <c r="E74" s="90"/>
      <c r="F74" s="90"/>
      <c r="G74" s="90"/>
      <c r="H74" s="90">
        <f t="shared" si="1"/>
        <v>0</v>
      </c>
      <c r="I74" s="9"/>
      <c r="J74" s="94"/>
      <c r="K74" s="83"/>
      <c r="L74" s="101"/>
      <c r="M74" s="9"/>
      <c r="N74" s="88"/>
      <c r="O74" s="88"/>
      <c r="P74" s="88"/>
      <c r="Q74" s="88"/>
      <c r="R74" s="88"/>
      <c r="S74" s="9"/>
      <c r="T74" s="88"/>
    </row>
    <row r="75" spans="1:20" ht="20.100000000000001" customHeight="1">
      <c r="A75" s="8">
        <v>29</v>
      </c>
      <c r="B75" s="49"/>
      <c r="C75" s="91"/>
      <c r="D75" s="48"/>
      <c r="E75" s="90"/>
      <c r="F75" s="90"/>
      <c r="G75" s="90"/>
      <c r="H75" s="90">
        <f t="shared" si="1"/>
        <v>0</v>
      </c>
      <c r="I75" s="9"/>
      <c r="J75" s="94"/>
      <c r="K75" s="83"/>
      <c r="L75" s="101"/>
      <c r="M75" s="9"/>
      <c r="N75" s="88"/>
      <c r="O75" s="88"/>
      <c r="P75" s="88"/>
      <c r="Q75" s="88"/>
      <c r="R75" s="88"/>
      <c r="S75" s="9"/>
      <c r="T75" s="88"/>
    </row>
    <row r="76" spans="1:20" ht="20.100000000000001" customHeight="1">
      <c r="A76" s="8">
        <v>30</v>
      </c>
      <c r="B76" s="49"/>
      <c r="C76" s="91"/>
      <c r="D76" s="48"/>
      <c r="E76" s="90"/>
      <c r="F76" s="90"/>
      <c r="G76" s="90"/>
      <c r="H76" s="90">
        <f t="shared" si="1"/>
        <v>0</v>
      </c>
      <c r="I76" s="9"/>
      <c r="J76" s="94"/>
      <c r="K76" s="83"/>
      <c r="L76" s="101"/>
      <c r="M76" s="9"/>
      <c r="N76" s="88"/>
      <c r="O76" s="88"/>
      <c r="P76" s="88"/>
      <c r="Q76" s="88"/>
      <c r="R76" s="88"/>
      <c r="S76" s="9"/>
      <c r="T76" s="88"/>
    </row>
    <row r="77" spans="1:20" ht="20.100000000000001" customHeight="1">
      <c r="A77" s="8">
        <v>31</v>
      </c>
      <c r="B77" s="49"/>
      <c r="C77" s="91"/>
      <c r="D77" s="48"/>
      <c r="E77" s="90"/>
      <c r="F77" s="90"/>
      <c r="G77" s="90"/>
      <c r="H77" s="90">
        <f t="shared" si="1"/>
        <v>0</v>
      </c>
      <c r="I77" s="9"/>
      <c r="J77" s="94"/>
      <c r="K77" s="83"/>
      <c r="L77" s="101"/>
      <c r="M77" s="9"/>
      <c r="N77" s="88"/>
      <c r="O77" s="88"/>
      <c r="P77" s="88"/>
      <c r="Q77" s="88"/>
      <c r="R77" s="88"/>
      <c r="S77" s="9"/>
      <c r="T77" s="88"/>
    </row>
    <row r="78" spans="1:20" ht="20.100000000000001" customHeight="1">
      <c r="A78" s="8">
        <v>32</v>
      </c>
      <c r="B78" s="49"/>
      <c r="C78" s="91"/>
      <c r="D78" s="48"/>
      <c r="E78" s="90"/>
      <c r="F78" s="90"/>
      <c r="G78" s="90"/>
      <c r="H78" s="90">
        <f t="shared" si="1"/>
        <v>0</v>
      </c>
      <c r="I78" s="9"/>
      <c r="J78" s="94"/>
      <c r="K78" s="83"/>
      <c r="L78" s="101"/>
      <c r="M78" s="9"/>
      <c r="N78" s="88"/>
      <c r="O78" s="88"/>
      <c r="P78" s="88"/>
      <c r="Q78" s="88"/>
      <c r="R78" s="88"/>
      <c r="S78" s="9"/>
      <c r="T78" s="88"/>
    </row>
    <row r="79" spans="1:20" ht="20.100000000000001" customHeight="1">
      <c r="A79" s="8">
        <v>33</v>
      </c>
      <c r="B79" s="49"/>
      <c r="C79" s="91"/>
      <c r="D79" s="48"/>
      <c r="E79" s="90"/>
      <c r="F79" s="90"/>
      <c r="G79" s="90"/>
      <c r="H79" s="90">
        <f t="shared" si="1"/>
        <v>0</v>
      </c>
      <c r="I79" s="9"/>
      <c r="J79" s="94"/>
      <c r="K79" s="83"/>
      <c r="L79" s="101"/>
      <c r="M79" s="9"/>
      <c r="N79" s="88"/>
      <c r="O79" s="88"/>
      <c r="P79" s="88"/>
      <c r="Q79" s="88"/>
      <c r="R79" s="88"/>
      <c r="S79" s="9"/>
      <c r="T79" s="88"/>
    </row>
    <row r="80" spans="1:20" ht="20.100000000000001" customHeight="1">
      <c r="A80" s="8">
        <v>34</v>
      </c>
      <c r="B80" s="49"/>
      <c r="C80" s="91"/>
      <c r="D80" s="48"/>
      <c r="E80" s="90"/>
      <c r="F80" s="90"/>
      <c r="G80" s="90"/>
      <c r="H80" s="90">
        <f t="shared" si="1"/>
        <v>0</v>
      </c>
      <c r="I80" s="9"/>
      <c r="J80" s="94"/>
      <c r="K80" s="83"/>
      <c r="L80" s="101"/>
      <c r="M80" s="9"/>
      <c r="N80" s="88"/>
      <c r="O80" s="88"/>
      <c r="P80" s="88"/>
      <c r="Q80" s="88"/>
      <c r="R80" s="88"/>
      <c r="S80" s="9"/>
      <c r="T80" s="88"/>
    </row>
    <row r="81" spans="1:20" ht="20.100000000000001" customHeight="1">
      <c r="A81" s="8">
        <v>35</v>
      </c>
      <c r="B81" s="49"/>
      <c r="C81" s="91"/>
      <c r="D81" s="48"/>
      <c r="E81" s="90"/>
      <c r="F81" s="90"/>
      <c r="G81" s="90"/>
      <c r="H81" s="90">
        <f t="shared" si="1"/>
        <v>0</v>
      </c>
      <c r="I81" s="9"/>
      <c r="J81" s="94"/>
      <c r="K81" s="83"/>
      <c r="L81" s="101"/>
      <c r="M81" s="9"/>
      <c r="N81" s="88"/>
      <c r="O81" s="88"/>
      <c r="P81" s="88"/>
      <c r="Q81" s="88"/>
      <c r="R81" s="88"/>
      <c r="S81" s="9"/>
      <c r="T81" s="88"/>
    </row>
    <row r="82" spans="1:20" ht="20.100000000000001" customHeight="1">
      <c r="A82" s="8">
        <v>36</v>
      </c>
      <c r="B82" s="49"/>
      <c r="C82" s="91"/>
      <c r="D82" s="48"/>
      <c r="E82" s="90"/>
      <c r="F82" s="90"/>
      <c r="G82" s="90"/>
      <c r="H82" s="90">
        <f t="shared" si="1"/>
        <v>0</v>
      </c>
      <c r="I82" s="9"/>
      <c r="J82" s="94"/>
      <c r="K82" s="83"/>
      <c r="L82" s="101"/>
      <c r="M82" s="9"/>
      <c r="N82" s="88"/>
      <c r="O82" s="88"/>
      <c r="P82" s="88"/>
      <c r="Q82" s="88"/>
      <c r="R82" s="88"/>
      <c r="S82" s="9"/>
      <c r="T82" s="88"/>
    </row>
    <row r="83" spans="1:20" ht="20.100000000000001" customHeight="1">
      <c r="A83" s="8">
        <v>37</v>
      </c>
      <c r="B83" s="49"/>
      <c r="C83" s="91"/>
      <c r="D83" s="48"/>
      <c r="E83" s="90"/>
      <c r="F83" s="90"/>
      <c r="G83" s="90"/>
      <c r="H83" s="90">
        <f t="shared" si="1"/>
        <v>0</v>
      </c>
      <c r="I83" s="9"/>
      <c r="J83" s="94"/>
      <c r="K83" s="83"/>
      <c r="L83" s="101"/>
      <c r="M83" s="9"/>
      <c r="N83" s="88"/>
      <c r="O83" s="88"/>
      <c r="P83" s="88"/>
      <c r="Q83" s="88"/>
      <c r="R83" s="88"/>
      <c r="S83" s="9"/>
      <c r="T83" s="88"/>
    </row>
    <row r="84" spans="1:20" ht="20.100000000000001" customHeight="1">
      <c r="A84" s="8">
        <v>38</v>
      </c>
      <c r="B84" s="49"/>
      <c r="C84" s="91"/>
      <c r="D84" s="48"/>
      <c r="E84" s="90"/>
      <c r="F84" s="90"/>
      <c r="G84" s="90"/>
      <c r="H84" s="90">
        <f t="shared" si="1"/>
        <v>0</v>
      </c>
      <c r="I84" s="9"/>
      <c r="J84" s="94"/>
      <c r="K84" s="83"/>
      <c r="L84" s="101"/>
      <c r="M84" s="9"/>
      <c r="N84" s="88"/>
      <c r="O84" s="88"/>
      <c r="P84" s="88"/>
      <c r="Q84" s="88"/>
      <c r="R84" s="88"/>
      <c r="S84" s="9"/>
      <c r="T84" s="88"/>
    </row>
    <row r="85" spans="1:20" ht="20.100000000000001" customHeight="1">
      <c r="A85" s="8">
        <v>39</v>
      </c>
      <c r="B85" s="49"/>
      <c r="C85" s="91"/>
      <c r="D85" s="48"/>
      <c r="E85" s="90"/>
      <c r="F85" s="90"/>
      <c r="G85" s="90"/>
      <c r="H85" s="90">
        <f t="shared" si="1"/>
        <v>0</v>
      </c>
      <c r="I85" s="9"/>
      <c r="J85" s="94"/>
      <c r="K85" s="83"/>
      <c r="L85" s="101"/>
      <c r="M85" s="9"/>
      <c r="N85" s="88"/>
      <c r="O85" s="88"/>
      <c r="P85" s="88"/>
      <c r="Q85" s="88"/>
      <c r="R85" s="88"/>
      <c r="S85" s="9"/>
      <c r="T85" s="88"/>
    </row>
    <row r="86" spans="1:20" ht="20.100000000000001" customHeight="1">
      <c r="A86" s="8">
        <v>40</v>
      </c>
      <c r="B86" s="49"/>
      <c r="C86" s="91"/>
      <c r="D86" s="48"/>
      <c r="E86" s="90"/>
      <c r="F86" s="90"/>
      <c r="G86" s="90"/>
      <c r="H86" s="90">
        <f t="shared" si="1"/>
        <v>0</v>
      </c>
      <c r="I86" s="9"/>
      <c r="J86" s="94"/>
      <c r="K86" s="83"/>
      <c r="L86" s="101"/>
      <c r="M86" s="9"/>
      <c r="N86" s="88"/>
      <c r="O86" s="88"/>
      <c r="P86" s="88"/>
      <c r="Q86" s="88"/>
      <c r="R86" s="88"/>
      <c r="S86" s="9"/>
      <c r="T86" s="88"/>
    </row>
    <row r="87" spans="1:20">
      <c r="A87" s="121" t="s">
        <v>26</v>
      </c>
      <c r="B87" s="122"/>
      <c r="C87" s="123">
        <f>C42</f>
        <v>45728</v>
      </c>
      <c r="D87" s="124"/>
      <c r="E87" s="124"/>
      <c r="F87" s="124"/>
      <c r="G87" s="124"/>
      <c r="H87" s="124"/>
      <c r="I87" s="125"/>
      <c r="K87" s="52"/>
      <c r="L87" s="52"/>
      <c r="M87" s="52"/>
    </row>
    <row r="88" spans="1:20" ht="24.95" customHeight="1">
      <c r="A88" s="126" t="s">
        <v>27</v>
      </c>
      <c r="B88" s="127"/>
      <c r="C88" s="128" t="str">
        <f>C43</f>
        <v>martin.brupbacher@swissshooting.ch</v>
      </c>
      <c r="D88" s="128"/>
      <c r="E88" s="128"/>
      <c r="F88" s="128"/>
      <c r="G88" s="128"/>
      <c r="H88" s="128"/>
      <c r="I88" s="128"/>
      <c r="K88" s="53">
        <f>SUM(K67:K86)</f>
        <v>0</v>
      </c>
      <c r="L88" s="54" t="s">
        <v>28</v>
      </c>
      <c r="M88" s="69"/>
      <c r="N88" s="54"/>
    </row>
    <row r="89" spans="1:20" ht="24.95" customHeight="1">
      <c r="A89" s="129" t="s">
        <v>111</v>
      </c>
      <c r="B89" s="130"/>
      <c r="C89" s="131" t="str">
        <f>C44</f>
        <v>Martin Brupbacher, Auswertung SGM-G10 Feldmatt 12, 6030 Ebikon</v>
      </c>
      <c r="D89" s="132"/>
      <c r="E89" s="132"/>
      <c r="F89" s="132"/>
      <c r="G89" s="132"/>
      <c r="H89" s="132"/>
      <c r="I89" s="133"/>
    </row>
  </sheetData>
  <sheetProtection algorithmName="SHA-512" hashValue="Z8LRF9iRVlOkBBdfALYAxzJm+d1xSt6SXlYn6mjSkm8JrIZAYLB6jkS3Op1JCE8cpaHeILEgQKFs5THRZBLBBw==" saltValue="KGEx0ycIgZR6b9IfEtKTnw==" spinCount="100000" sheet="1" selectLockedCells="1" sort="0"/>
  <sortState xmlns:xlrd2="http://schemas.microsoft.com/office/spreadsheetml/2017/richdata2" ref="B22:G41">
    <sortCondition ref="B22:B41"/>
    <sortCondition ref="C22:C41"/>
  </sortState>
  <mergeCells count="60">
    <mergeCell ref="S6:T6"/>
    <mergeCell ref="S7:T7"/>
    <mergeCell ref="G11:I11"/>
    <mergeCell ref="K12:N12"/>
    <mergeCell ref="C11:E11"/>
    <mergeCell ref="A12:B15"/>
    <mergeCell ref="C6:I6"/>
    <mergeCell ref="C7:I8"/>
    <mergeCell ref="C12:I12"/>
    <mergeCell ref="A6:B6"/>
    <mergeCell ref="A8:B8"/>
    <mergeCell ref="A9:B9"/>
    <mergeCell ref="C9:I10"/>
    <mergeCell ref="A44:B44"/>
    <mergeCell ref="C44:I44"/>
    <mergeCell ref="C13:I13"/>
    <mergeCell ref="C14:I14"/>
    <mergeCell ref="C15:I15"/>
    <mergeCell ref="C17:I17"/>
    <mergeCell ref="F20:I20"/>
    <mergeCell ref="A43:B43"/>
    <mergeCell ref="C43:I43"/>
    <mergeCell ref="A16:B16"/>
    <mergeCell ref="C42:I42"/>
    <mergeCell ref="A42:B42"/>
    <mergeCell ref="A17:B17"/>
    <mergeCell ref="D16:I16"/>
    <mergeCell ref="C18:I18"/>
    <mergeCell ref="E19:I19"/>
    <mergeCell ref="A57:B60"/>
    <mergeCell ref="C57:I57"/>
    <mergeCell ref="A51:B51"/>
    <mergeCell ref="C51:I51"/>
    <mergeCell ref="S51:T51"/>
    <mergeCell ref="C52:I53"/>
    <mergeCell ref="S52:T52"/>
    <mergeCell ref="A53:B53"/>
    <mergeCell ref="A89:B89"/>
    <mergeCell ref="C89:I89"/>
    <mergeCell ref="A62:B62"/>
    <mergeCell ref="C62:I62"/>
    <mergeCell ref="C63:I63"/>
    <mergeCell ref="E64:I64"/>
    <mergeCell ref="F65:I65"/>
    <mergeCell ref="L20:L21"/>
    <mergeCell ref="L65:L66"/>
    <mergeCell ref="A87:B87"/>
    <mergeCell ref="C87:I87"/>
    <mergeCell ref="A88:B88"/>
    <mergeCell ref="C88:I88"/>
    <mergeCell ref="K57:N57"/>
    <mergeCell ref="C58:I58"/>
    <mergeCell ref="C59:I59"/>
    <mergeCell ref="C60:I60"/>
    <mergeCell ref="A61:B61"/>
    <mergeCell ref="D61:I61"/>
    <mergeCell ref="A54:B54"/>
    <mergeCell ref="C54:I55"/>
    <mergeCell ref="C56:F56"/>
    <mergeCell ref="G56:I56"/>
  </mergeCells>
  <conditionalFormatting sqref="A17:B17">
    <cfRule type="expression" dxfId="54" priority="39">
      <formula>ISBLANK($A$17)</formula>
    </cfRule>
  </conditionalFormatting>
  <conditionalFormatting sqref="A62:B62">
    <cfRule type="expression" dxfId="53" priority="11">
      <formula>ISBLANK($A$17)</formula>
    </cfRule>
  </conditionalFormatting>
  <conditionalFormatting sqref="A17:I17">
    <cfRule type="cellIs" dxfId="52" priority="29" operator="equal">
      <formula>0</formula>
    </cfRule>
  </conditionalFormatting>
  <conditionalFormatting sqref="A62:I62">
    <cfRule type="cellIs" dxfId="51" priority="6" operator="equal">
      <formula>0</formula>
    </cfRule>
  </conditionalFormatting>
  <conditionalFormatting sqref="C9">
    <cfRule type="cellIs" dxfId="50" priority="35" operator="equal">
      <formula>0</formula>
    </cfRule>
  </conditionalFormatting>
  <conditionalFormatting sqref="C54">
    <cfRule type="cellIs" dxfId="49" priority="9" operator="equal">
      <formula>0</formula>
    </cfRule>
  </conditionalFormatting>
  <conditionalFormatting sqref="C11 F11:I11">
    <cfRule type="containsErrors" dxfId="48" priority="2">
      <formula>ISERROR(C11)</formula>
    </cfRule>
  </conditionalFormatting>
  <conditionalFormatting sqref="C12:I12">
    <cfRule type="expression" dxfId="47" priority="43">
      <formula>ISBLANK($C$12)</formula>
    </cfRule>
  </conditionalFormatting>
  <conditionalFormatting sqref="C12:I14">
    <cfRule type="cellIs" dxfId="46" priority="31" operator="equal">
      <formula>0</formula>
    </cfRule>
  </conditionalFormatting>
  <conditionalFormatting sqref="C13:I13">
    <cfRule type="expression" dxfId="45" priority="42">
      <formula>ISBLANK($C$13)</formula>
    </cfRule>
  </conditionalFormatting>
  <conditionalFormatting sqref="C14:I14">
    <cfRule type="expression" dxfId="44" priority="41">
      <formula>ISBLANK($C$14)</formula>
    </cfRule>
  </conditionalFormatting>
  <conditionalFormatting sqref="C17:I17">
    <cfRule type="expression" dxfId="43" priority="36">
      <formula>ISBLANK($C$17)</formula>
    </cfRule>
  </conditionalFormatting>
  <conditionalFormatting sqref="C56:I56">
    <cfRule type="containsErrors" dxfId="42" priority="1">
      <formula>ISERROR(C56)</formula>
    </cfRule>
  </conditionalFormatting>
  <conditionalFormatting sqref="C57:I57">
    <cfRule type="expression" dxfId="41" priority="14">
      <formula>ISBLANK($C$12)</formula>
    </cfRule>
  </conditionalFormatting>
  <conditionalFormatting sqref="C57:I59">
    <cfRule type="cellIs" dxfId="40" priority="7" operator="equal">
      <formula>0</formula>
    </cfRule>
  </conditionalFormatting>
  <conditionalFormatting sqref="C58:I58">
    <cfRule type="expression" dxfId="39" priority="13">
      <formula>ISBLANK($C$13)</formula>
    </cfRule>
  </conditionalFormatting>
  <conditionalFormatting sqref="C59:I59">
    <cfRule type="expression" dxfId="38" priority="12">
      <formula>ISBLANK($C$14)</formula>
    </cfRule>
  </conditionalFormatting>
  <conditionalFormatting sqref="C62:I62">
    <cfRule type="expression" dxfId="37" priority="10">
      <formula>ISBLANK($C$17)</formula>
    </cfRule>
  </conditionalFormatting>
  <conditionalFormatting sqref="D22:D41">
    <cfRule type="cellIs" dxfId="36" priority="27" operator="equal">
      <formula>"M"</formula>
    </cfRule>
    <cfRule type="cellIs" dxfId="35" priority="28" operator="equal">
      <formula>"E"</formula>
    </cfRule>
  </conditionalFormatting>
  <conditionalFormatting sqref="D67:D86">
    <cfRule type="cellIs" dxfId="34" priority="4" operator="equal">
      <formula>"M"</formula>
    </cfRule>
    <cfRule type="cellIs" dxfId="33" priority="5" operator="equal">
      <formula>"E"</formula>
    </cfRule>
  </conditionalFormatting>
  <conditionalFormatting sqref="H22:H41">
    <cfRule type="cellIs" dxfId="32" priority="34" operator="equal">
      <formula>0</formula>
    </cfRule>
  </conditionalFormatting>
  <conditionalFormatting sqref="H67:H86">
    <cfRule type="cellIs" dxfId="31" priority="8" operator="equal">
      <formula>0</formula>
    </cfRule>
  </conditionalFormatting>
  <conditionalFormatting sqref="K43">
    <cfRule type="cellIs" dxfId="30" priority="15" operator="equal">
      <formula>0</formula>
    </cfRule>
  </conditionalFormatting>
  <conditionalFormatting sqref="K88">
    <cfRule type="cellIs" dxfId="29" priority="3" operator="equal">
      <formula>0</formula>
    </cfRule>
  </conditionalFormatting>
  <printOptions verticalCentered="1"/>
  <pageMargins left="0.51181102362204722" right="0.15748031496062992" top="0.15748031496062992" bottom="0.15748031496062992" header="0.31496062992125984" footer="7.874015748031496E-2"/>
  <pageSetup paperSize="9" orientation="portrait" r:id="rId1"/>
  <headerFooter>
    <oddFooter>&amp;L&amp;"-,Kursiv"&amp;8Schweizer Gruppenmeisterschaft G10m / G50m&amp;C&amp;"-,Kursiv"&amp;8&amp;F&amp;R&amp;"-,Kursiv"&amp;8 27.03.2025 / WKC M. Brupbacher</oddFooter>
  </headerFooter>
  <rowBreaks count="1" manualBreakCount="1">
    <brk id="45" max="8" man="1"/>
  </rowBreaks>
  <ignoredErrors>
    <ignoredError sqref="C12:C14 H22:H41 H67:J86" unlockedFormula="1"/>
    <ignoredError xmlns:x16r3="http://schemas.microsoft.com/office/spreadsheetml/2018/08/main" sqref="C17" unlockedFormula="1" x16r3:misleadingFormat="1"/>
    <ignoredError sqref="C11 C56:I56 G11:I11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A208-0DC2-4A40-8A3D-05876D4A9B1C}">
  <sheetPr>
    <tabColor rgb="FF92D050"/>
  </sheetPr>
  <dimension ref="A1:E50"/>
  <sheetViews>
    <sheetView showGridLines="0" zoomScaleNormal="100" workbookViewId="0">
      <selection activeCell="A7" sqref="A7"/>
    </sheetView>
  </sheetViews>
  <sheetFormatPr baseColWidth="10" defaultRowHeight="15"/>
  <cols>
    <col min="1" max="1" width="8.7109375" style="1" customWidth="1"/>
    <col min="2" max="2" width="19.7109375" style="1" customWidth="1"/>
    <col min="3" max="3" width="12.7109375" style="1" customWidth="1"/>
    <col min="4" max="4" width="41.5703125" style="1" customWidth="1"/>
    <col min="5" max="16384" width="11.42578125" style="1"/>
  </cols>
  <sheetData>
    <row r="1" spans="1:5">
      <c r="A1" s="190" t="s">
        <v>123</v>
      </c>
      <c r="B1" s="190"/>
      <c r="C1" s="190"/>
      <c r="D1" s="190"/>
      <c r="E1" s="190"/>
    </row>
    <row r="2" spans="1:5">
      <c r="A2" s="190" t="s">
        <v>125</v>
      </c>
      <c r="B2" s="190"/>
      <c r="C2" s="190"/>
      <c r="D2" s="190"/>
      <c r="E2" s="190"/>
    </row>
    <row r="4" spans="1:5" ht="15.75">
      <c r="A4" s="60" t="s">
        <v>130</v>
      </c>
    </row>
    <row r="5" spans="1:5" ht="9.9499999999999993" customHeight="1">
      <c r="A5" s="80"/>
    </row>
    <row r="6" spans="1:5" s="80" customFormat="1" ht="15.75">
      <c r="A6" s="81" t="s">
        <v>126</v>
      </c>
      <c r="B6" s="81" t="s">
        <v>114</v>
      </c>
      <c r="C6" s="81" t="s">
        <v>115</v>
      </c>
      <c r="D6" s="81" t="s">
        <v>124</v>
      </c>
      <c r="E6" s="81" t="s">
        <v>30</v>
      </c>
    </row>
    <row r="7" spans="1:5">
      <c r="A7" s="88"/>
      <c r="B7" s="88"/>
      <c r="C7" s="88"/>
      <c r="D7" s="88"/>
      <c r="E7" s="61" t="e">
        <f>Elite!$C$11</f>
        <v>#N/A</v>
      </c>
    </row>
    <row r="8" spans="1:5">
      <c r="A8" s="88"/>
      <c r="B8" s="88"/>
      <c r="C8" s="88"/>
      <c r="D8" s="88"/>
      <c r="E8" s="61" t="e">
        <f>Elite!$C$11</f>
        <v>#N/A</v>
      </c>
    </row>
    <row r="9" spans="1:5">
      <c r="A9" s="88"/>
      <c r="B9" s="88"/>
      <c r="C9" s="88"/>
      <c r="D9" s="88"/>
      <c r="E9" s="61" t="e">
        <f>Elite!$C$11</f>
        <v>#N/A</v>
      </c>
    </row>
    <row r="10" spans="1:5">
      <c r="A10" s="88"/>
      <c r="B10" s="88"/>
      <c r="C10" s="88"/>
      <c r="D10" s="88"/>
      <c r="E10" s="61" t="e">
        <f>Elite!$C$11</f>
        <v>#N/A</v>
      </c>
    </row>
    <row r="11" spans="1:5">
      <c r="A11" s="88"/>
      <c r="B11" s="88"/>
      <c r="C11" s="88"/>
      <c r="D11" s="88"/>
      <c r="E11" s="61" t="e">
        <f>Elite!$C$11</f>
        <v>#N/A</v>
      </c>
    </row>
    <row r="12" spans="1:5">
      <c r="A12" s="88"/>
      <c r="B12" s="88"/>
      <c r="C12" s="88"/>
      <c r="D12" s="88"/>
      <c r="E12" s="61" t="e">
        <f>Elite!$C$11</f>
        <v>#N/A</v>
      </c>
    </row>
    <row r="13" spans="1:5">
      <c r="A13" s="88"/>
      <c r="B13" s="88"/>
      <c r="C13" s="88"/>
      <c r="D13" s="88"/>
      <c r="E13" s="61" t="e">
        <f>Elite!$C$11</f>
        <v>#N/A</v>
      </c>
    </row>
    <row r="14" spans="1:5">
      <c r="A14" s="88"/>
      <c r="B14" s="88"/>
      <c r="C14" s="88"/>
      <c r="D14" s="88"/>
      <c r="E14" s="61" t="e">
        <f>Elite!$C$11</f>
        <v>#N/A</v>
      </c>
    </row>
    <row r="15" spans="1:5">
      <c r="A15" s="88"/>
      <c r="B15" s="88"/>
      <c r="C15" s="88"/>
      <c r="D15" s="88"/>
      <c r="E15" s="61" t="e">
        <f>Elite!$C$11</f>
        <v>#N/A</v>
      </c>
    </row>
    <row r="16" spans="1:5">
      <c r="A16" s="88"/>
      <c r="B16" s="88"/>
      <c r="C16" s="88"/>
      <c r="D16" s="88"/>
      <c r="E16" s="61" t="e">
        <f>Elite!$C$11</f>
        <v>#N/A</v>
      </c>
    </row>
    <row r="17" spans="1:5">
      <c r="A17" s="88"/>
      <c r="B17" s="88"/>
      <c r="C17" s="88"/>
      <c r="D17" s="88"/>
      <c r="E17" s="61" t="e">
        <f>Elite!$C$11</f>
        <v>#N/A</v>
      </c>
    </row>
    <row r="18" spans="1:5">
      <c r="A18" s="88"/>
      <c r="B18" s="88"/>
      <c r="C18" s="88"/>
      <c r="D18" s="88"/>
      <c r="E18" s="61" t="e">
        <f>Elite!$C$11</f>
        <v>#N/A</v>
      </c>
    </row>
    <row r="20" spans="1:5" ht="15.75">
      <c r="A20" s="60" t="s">
        <v>131</v>
      </c>
    </row>
    <row r="21" spans="1:5" ht="9.9499999999999993" customHeight="1">
      <c r="A21" s="80"/>
    </row>
    <row r="22" spans="1:5" s="80" customFormat="1" ht="15.75">
      <c r="A22" s="81" t="s">
        <v>126</v>
      </c>
      <c r="B22" s="81" t="s">
        <v>114</v>
      </c>
      <c r="C22" s="81" t="s">
        <v>115</v>
      </c>
      <c r="D22" s="81" t="s">
        <v>124</v>
      </c>
      <c r="E22" s="81" t="s">
        <v>30</v>
      </c>
    </row>
    <row r="23" spans="1:5">
      <c r="A23" s="88"/>
      <c r="B23" s="88"/>
      <c r="C23" s="88"/>
      <c r="D23" s="88"/>
      <c r="E23" s="61" t="e">
        <f>Elite!$C$11</f>
        <v>#N/A</v>
      </c>
    </row>
    <row r="24" spans="1:5">
      <c r="A24" s="88"/>
      <c r="B24" s="88"/>
      <c r="C24" s="88"/>
      <c r="D24" s="88"/>
      <c r="E24" s="61" t="e">
        <f>Elite!$C$11</f>
        <v>#N/A</v>
      </c>
    </row>
    <row r="25" spans="1:5">
      <c r="A25" s="88"/>
      <c r="B25" s="88"/>
      <c r="C25" s="88"/>
      <c r="D25" s="88"/>
      <c r="E25" s="61" t="e">
        <f>Elite!$C$11</f>
        <v>#N/A</v>
      </c>
    </row>
    <row r="26" spans="1:5">
      <c r="A26" s="88"/>
      <c r="B26" s="88"/>
      <c r="C26" s="88"/>
      <c r="D26" s="88"/>
      <c r="E26" s="61" t="e">
        <f>Elite!$C$11</f>
        <v>#N/A</v>
      </c>
    </row>
    <row r="27" spans="1:5">
      <c r="A27" s="88"/>
      <c r="B27" s="88"/>
      <c r="C27" s="88"/>
      <c r="D27" s="88"/>
      <c r="E27" s="61" t="e">
        <f>Elite!$C$11</f>
        <v>#N/A</v>
      </c>
    </row>
    <row r="28" spans="1:5">
      <c r="A28" s="88"/>
      <c r="B28" s="88"/>
      <c r="C28" s="88"/>
      <c r="D28" s="88"/>
      <c r="E28" s="61" t="e">
        <f>Elite!$C$11</f>
        <v>#N/A</v>
      </c>
    </row>
    <row r="29" spans="1:5">
      <c r="A29" s="88"/>
      <c r="B29" s="88"/>
      <c r="C29" s="88"/>
      <c r="D29" s="88"/>
      <c r="E29" s="61" t="e">
        <f>Elite!$C$11</f>
        <v>#N/A</v>
      </c>
    </row>
    <row r="30" spans="1:5">
      <c r="A30" s="88"/>
      <c r="B30" s="88"/>
      <c r="C30" s="88"/>
      <c r="D30" s="88"/>
      <c r="E30" s="61" t="e">
        <f>Elite!$C$11</f>
        <v>#N/A</v>
      </c>
    </row>
    <row r="31" spans="1:5">
      <c r="A31" s="88"/>
      <c r="B31" s="88"/>
      <c r="C31" s="88"/>
      <c r="D31" s="88"/>
      <c r="E31" s="61" t="e">
        <f>Elite!$C$11</f>
        <v>#N/A</v>
      </c>
    </row>
    <row r="32" spans="1:5">
      <c r="A32" s="88"/>
      <c r="B32" s="88"/>
      <c r="C32" s="88"/>
      <c r="D32" s="88"/>
      <c r="E32" s="61" t="e">
        <f>Elite!$C$11</f>
        <v>#N/A</v>
      </c>
    </row>
    <row r="33" spans="1:5">
      <c r="A33" s="88"/>
      <c r="B33" s="88"/>
      <c r="C33" s="88"/>
      <c r="D33" s="88"/>
      <c r="E33" s="61" t="e">
        <f>Elite!$C$11</f>
        <v>#N/A</v>
      </c>
    </row>
    <row r="34" spans="1:5">
      <c r="A34" s="88"/>
      <c r="B34" s="88"/>
      <c r="C34" s="88"/>
      <c r="D34" s="88"/>
      <c r="E34" s="61" t="e">
        <f>Elite!$C$11</f>
        <v>#N/A</v>
      </c>
    </row>
    <row r="36" spans="1:5" ht="15.75">
      <c r="A36" s="60" t="s">
        <v>132</v>
      </c>
    </row>
    <row r="37" spans="1:5" ht="9.9499999999999993" customHeight="1">
      <c r="A37" s="80"/>
    </row>
    <row r="38" spans="1:5" s="80" customFormat="1" ht="15.75">
      <c r="A38" s="81" t="s">
        <v>126</v>
      </c>
      <c r="B38" s="81" t="s">
        <v>114</v>
      </c>
      <c r="C38" s="81" t="s">
        <v>115</v>
      </c>
      <c r="D38" s="81" t="s">
        <v>124</v>
      </c>
      <c r="E38" s="81" t="s">
        <v>30</v>
      </c>
    </row>
    <row r="39" spans="1:5">
      <c r="A39" s="88"/>
      <c r="B39" s="88"/>
      <c r="C39" s="88"/>
      <c r="D39" s="88"/>
      <c r="E39" s="61" t="e">
        <f>Elite!$C$11</f>
        <v>#N/A</v>
      </c>
    </row>
    <row r="40" spans="1:5">
      <c r="A40" s="88"/>
      <c r="B40" s="88"/>
      <c r="C40" s="88"/>
      <c r="D40" s="88"/>
      <c r="E40" s="61" t="e">
        <f>Elite!$C$11</f>
        <v>#N/A</v>
      </c>
    </row>
    <row r="41" spans="1:5">
      <c r="A41" s="88"/>
      <c r="B41" s="88"/>
      <c r="C41" s="88"/>
      <c r="D41" s="88"/>
      <c r="E41" s="61" t="e">
        <f>Elite!$C$11</f>
        <v>#N/A</v>
      </c>
    </row>
    <row r="42" spans="1:5">
      <c r="A42" s="88"/>
      <c r="B42" s="88"/>
      <c r="C42" s="88"/>
      <c r="D42" s="88"/>
      <c r="E42" s="61" t="e">
        <f>Elite!$C$11</f>
        <v>#N/A</v>
      </c>
    </row>
    <row r="43" spans="1:5">
      <c r="A43" s="88"/>
      <c r="B43" s="88"/>
      <c r="C43" s="88"/>
      <c r="D43" s="88"/>
      <c r="E43" s="61" t="e">
        <f>Elite!$C$11</f>
        <v>#N/A</v>
      </c>
    </row>
    <row r="44" spans="1:5">
      <c r="A44" s="88"/>
      <c r="B44" s="88"/>
      <c r="C44" s="88"/>
      <c r="D44" s="88"/>
      <c r="E44" s="61" t="e">
        <f>Elite!$C$11</f>
        <v>#N/A</v>
      </c>
    </row>
    <row r="45" spans="1:5">
      <c r="A45" s="88"/>
      <c r="B45" s="88"/>
      <c r="C45" s="88"/>
      <c r="D45" s="88"/>
      <c r="E45" s="61" t="e">
        <f>Elite!$C$11</f>
        <v>#N/A</v>
      </c>
    </row>
    <row r="46" spans="1:5">
      <c r="A46" s="88"/>
      <c r="B46" s="88"/>
      <c r="C46" s="88"/>
      <c r="D46" s="88"/>
      <c r="E46" s="61" t="e">
        <f>Elite!$C$11</f>
        <v>#N/A</v>
      </c>
    </row>
    <row r="47" spans="1:5">
      <c r="A47" s="88"/>
      <c r="B47" s="88"/>
      <c r="C47" s="88"/>
      <c r="D47" s="88"/>
      <c r="E47" s="61" t="e">
        <f>Elite!$C$11</f>
        <v>#N/A</v>
      </c>
    </row>
    <row r="48" spans="1:5">
      <c r="A48" s="88"/>
      <c r="B48" s="88"/>
      <c r="C48" s="88"/>
      <c r="D48" s="88"/>
      <c r="E48" s="61" t="e">
        <f>Elite!$C$11</f>
        <v>#N/A</v>
      </c>
    </row>
    <row r="49" spans="1:5">
      <c r="A49" s="88"/>
      <c r="B49" s="88"/>
      <c r="C49" s="88"/>
      <c r="D49" s="88"/>
      <c r="E49" s="61" t="e">
        <f>Elite!$C$11</f>
        <v>#N/A</v>
      </c>
    </row>
    <row r="50" spans="1:5">
      <c r="A50" s="88"/>
      <c r="B50" s="88"/>
      <c r="C50" s="88"/>
      <c r="D50" s="88"/>
      <c r="E50" s="61" t="e">
        <f>Elite!$C$11</f>
        <v>#N/A</v>
      </c>
    </row>
  </sheetData>
  <sheetProtection algorithmName="SHA-512" hashValue="/lsCLmgR4gWLvrdD+KHhMyqSI6MY/YvsCAGPmsl1RxTirhsCvarVx8nc1z0vkS+GZ17Usb6RA3cSfNCU7f7jqg==" saltValue="6wVZpLxFxURDEqQmADBr7g==" spinCount="100000" sheet="1" objects="1" selectLockedCells="1" sort="0"/>
  <sortState xmlns:xlrd2="http://schemas.microsoft.com/office/spreadsheetml/2017/richdata2" ref="A39:D50">
    <sortCondition ref="A39:A50"/>
  </sortState>
  <mergeCells count="2">
    <mergeCell ref="A1:E1"/>
    <mergeCell ref="A2:E2"/>
  </mergeCells>
  <conditionalFormatting sqref="E7:E18 E23:E34 E39:E50">
    <cfRule type="containsErrors" dxfId="28" priority="1">
      <formula>ISERROR(E7)</formula>
    </cfRule>
  </conditionalFormatting>
  <printOptions horizontalCentered="1"/>
  <pageMargins left="0.31496062992125984" right="0.31496062992125984" top="1.1811023622047245" bottom="0" header="0.39370078740157483" footer="0.31496062992125984"/>
  <pageSetup paperSize="9" orientation="portrait" r:id="rId1"/>
  <headerFooter>
    <oddHeader>&amp;L&amp;G&amp;C&amp;"Arial Black,Standard"&amp;14Schweizer Gruppenmeisterschaft SGM-G10 ELITE
Championnat suisse de groupes CSG C-10 ELITE&amp;R&amp;G</oddHeader>
    <oddFooter>&amp;L&amp;"-,Kursiv"&amp;8Schweizer Gruppenmeisterschaft G10m / G50m&amp;C&amp;"-,Kursiv"&amp;8&amp;F&amp;R&amp;"-,Kursiv"&amp;8 27.03.2025 / WKC M. Brupbacher</oddFooter>
  </headerFooter>
  <ignoredErrors>
    <ignoredError sqref="E7:E18 E23:E34 E39:E50" evalError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E24E-34EF-4AD4-B4EC-8FA3333B52DE}">
  <sheetPr>
    <tabColor theme="7" tint="0.59999389629810485"/>
  </sheetPr>
  <dimension ref="A1:T88"/>
  <sheetViews>
    <sheetView showGridLines="0" zoomScaleNormal="100" workbookViewId="0">
      <selection activeCell="B22" sqref="B22"/>
    </sheetView>
  </sheetViews>
  <sheetFormatPr baseColWidth="10" defaultColWidth="11.42578125" defaultRowHeight="15"/>
  <cols>
    <col min="1" max="1" width="4.7109375" style="1" customWidth="1"/>
    <col min="2" max="2" width="42.7109375" style="1" customWidth="1"/>
    <col min="3" max="4" width="4.7109375" style="1" customWidth="1"/>
    <col min="5" max="8" width="7.7109375" style="1" customWidth="1"/>
    <col min="9" max="9" width="6.7109375" style="1" customWidth="1"/>
    <col min="10" max="10" width="3.140625" style="1" customWidth="1"/>
    <col min="11" max="12" width="12.7109375" style="1" customWidth="1"/>
    <col min="13" max="13" width="9.7109375" style="1" customWidth="1"/>
    <col min="14" max="14" width="14.7109375" style="1" customWidth="1"/>
    <col min="15" max="15" width="11.7109375" style="1" customWidth="1"/>
    <col min="16" max="16" width="15.28515625" style="1" customWidth="1"/>
    <col min="17" max="17" width="30.7109375" style="1" customWidth="1"/>
    <col min="18" max="18" width="16.7109375" style="1" customWidth="1"/>
    <col min="19" max="19" width="5.7109375" style="52" customWidth="1"/>
    <col min="20" max="20" width="14.7109375" style="1" customWidth="1"/>
    <col min="21" max="16384" width="11.42578125" style="1"/>
  </cols>
  <sheetData>
    <row r="1" spans="1:20">
      <c r="K1" s="55" t="str">
        <f>Start!A24</f>
        <v>V. 1.8 vom 12.10.2025 / M. Brupbacher</v>
      </c>
      <c r="L1" s="55"/>
      <c r="M1" s="55"/>
    </row>
    <row r="4" spans="1:20" ht="15.75">
      <c r="R4" s="60"/>
    </row>
    <row r="5" spans="1:20" ht="10.5" customHeight="1"/>
    <row r="6" spans="1:20" ht="18">
      <c r="A6" s="175" t="str">
        <f>IF(Daten!A23=1,Daten!I23,Daten!I24)</f>
        <v>Meldeblatt                   2025/2026</v>
      </c>
      <c r="B6" s="176"/>
      <c r="C6" s="177" t="str">
        <f>IF(Daten!A23=1,Daten!H23,Daten!H24)</f>
        <v>SGM-G10 / CSG C-10 / CSG-F10</v>
      </c>
      <c r="D6" s="178"/>
      <c r="E6" s="178"/>
      <c r="F6" s="178"/>
      <c r="G6" s="178"/>
      <c r="H6" s="178"/>
      <c r="I6" s="179"/>
      <c r="S6" s="180"/>
      <c r="T6" s="180"/>
    </row>
    <row r="7" spans="1:20" ht="15.6" customHeight="1">
      <c r="A7" s="55" t="s">
        <v>109</v>
      </c>
      <c r="B7" s="55"/>
      <c r="C7" s="193" t="s">
        <v>100</v>
      </c>
      <c r="D7" s="194"/>
      <c r="E7" s="194"/>
      <c r="F7" s="194"/>
      <c r="G7" s="194"/>
      <c r="H7" s="194"/>
      <c r="I7" s="195"/>
      <c r="S7" s="180"/>
      <c r="T7" s="180"/>
    </row>
    <row r="8" spans="1:20" ht="15.6" customHeight="1">
      <c r="A8" s="157" t="s">
        <v>8</v>
      </c>
      <c r="B8" s="157"/>
      <c r="C8" s="196"/>
      <c r="D8" s="197"/>
      <c r="E8" s="197"/>
      <c r="F8" s="197"/>
      <c r="G8" s="197"/>
      <c r="H8" s="197"/>
      <c r="I8" s="198"/>
    </row>
    <row r="9" spans="1:20" ht="26.1" customHeight="1">
      <c r="A9" s="156" t="s">
        <v>9</v>
      </c>
      <c r="B9" s="157"/>
      <c r="C9" s="158">
        <f>Start!F11</f>
        <v>0</v>
      </c>
      <c r="D9" s="159"/>
      <c r="E9" s="159"/>
      <c r="F9" s="159"/>
      <c r="G9" s="159"/>
      <c r="H9" s="159"/>
      <c r="I9" s="160"/>
    </row>
    <row r="10" spans="1:20" ht="16.5" customHeight="1">
      <c r="A10" s="55"/>
      <c r="B10" s="2"/>
      <c r="C10" s="161"/>
      <c r="D10" s="162"/>
      <c r="E10" s="162"/>
      <c r="F10" s="162"/>
      <c r="G10" s="162"/>
      <c r="H10" s="162"/>
      <c r="I10" s="163"/>
    </row>
    <row r="11" spans="1:20" ht="16.5" customHeight="1">
      <c r="A11" s="55"/>
      <c r="B11" s="2"/>
      <c r="C11" s="209" t="e">
        <f>Start!F12</f>
        <v>#N/A</v>
      </c>
      <c r="D11" s="210"/>
      <c r="E11" s="211"/>
      <c r="F11" s="212" t="e">
        <f>Start!F13</f>
        <v>#N/A</v>
      </c>
      <c r="G11" s="165" t="e">
        <f>Start!F14</f>
        <v>#N/A</v>
      </c>
      <c r="H11" s="166"/>
      <c r="I11" s="167"/>
    </row>
    <row r="12" spans="1:20" s="2" customFormat="1" ht="16.5" customHeight="1">
      <c r="A12" s="168" t="s">
        <v>110</v>
      </c>
      <c r="B12" s="169"/>
      <c r="C12" s="172">
        <f>Start!F15</f>
        <v>0</v>
      </c>
      <c r="D12" s="173"/>
      <c r="E12" s="173"/>
      <c r="F12" s="173"/>
      <c r="G12" s="173"/>
      <c r="H12" s="173"/>
      <c r="I12" s="174"/>
      <c r="K12" s="144"/>
      <c r="L12" s="144"/>
      <c r="M12" s="144"/>
      <c r="N12" s="144"/>
      <c r="S12" s="70"/>
    </row>
    <row r="13" spans="1:20" ht="15.75">
      <c r="A13" s="168"/>
      <c r="B13" s="169"/>
      <c r="C13" s="145">
        <f>Start!F16</f>
        <v>0</v>
      </c>
      <c r="D13" s="146"/>
      <c r="E13" s="146"/>
      <c r="F13" s="146"/>
      <c r="G13" s="146"/>
      <c r="H13" s="146"/>
      <c r="I13" s="147"/>
      <c r="K13" s="2"/>
      <c r="L13" s="2"/>
      <c r="M13" s="2"/>
      <c r="N13" s="3"/>
    </row>
    <row r="14" spans="1:20">
      <c r="A14" s="168"/>
      <c r="B14" s="169"/>
      <c r="C14" s="148">
        <f>Start!F17</f>
        <v>0</v>
      </c>
      <c r="D14" s="149"/>
      <c r="E14" s="149"/>
      <c r="F14" s="149"/>
      <c r="G14" s="149"/>
      <c r="H14" s="149"/>
      <c r="I14" s="150"/>
      <c r="K14" s="2"/>
      <c r="L14" s="2"/>
      <c r="M14" s="2"/>
      <c r="N14" s="2"/>
    </row>
    <row r="15" spans="1:20">
      <c r="A15" s="170"/>
      <c r="B15" s="171"/>
      <c r="C15" s="151"/>
      <c r="D15" s="152"/>
      <c r="E15" s="152"/>
      <c r="F15" s="152"/>
      <c r="G15" s="152"/>
      <c r="H15" s="152"/>
      <c r="I15" s="153"/>
      <c r="K15" s="2"/>
      <c r="L15" s="2"/>
      <c r="M15" s="2"/>
    </row>
    <row r="16" spans="1:20" s="2" customFormat="1" ht="14.25">
      <c r="A16" s="121" t="s">
        <v>4</v>
      </c>
      <c r="B16" s="122"/>
      <c r="C16" s="50" t="s">
        <v>6</v>
      </c>
      <c r="D16" s="154"/>
      <c r="E16" s="154"/>
      <c r="F16" s="154"/>
      <c r="G16" s="154"/>
      <c r="H16" s="154"/>
      <c r="I16" s="155"/>
      <c r="S16" s="70"/>
    </row>
    <row r="17" spans="1:20" ht="15.75">
      <c r="A17" s="134">
        <f>Start!F18</f>
        <v>0</v>
      </c>
      <c r="B17" s="135"/>
      <c r="C17" s="136">
        <f>Start!F19</f>
        <v>0</v>
      </c>
      <c r="D17" s="137"/>
      <c r="E17" s="137"/>
      <c r="F17" s="137"/>
      <c r="G17" s="137"/>
      <c r="H17" s="137"/>
      <c r="I17" s="138"/>
      <c r="J17" s="37" t="s">
        <v>12</v>
      </c>
      <c r="K17" s="36"/>
      <c r="L17" s="36"/>
      <c r="M17" s="36"/>
      <c r="N17" s="36"/>
      <c r="O17" s="36"/>
      <c r="P17" s="36"/>
      <c r="Q17" s="36"/>
    </row>
    <row r="18" spans="1:20" ht="15.75">
      <c r="A18" s="38" t="s">
        <v>10</v>
      </c>
      <c r="B18" s="4"/>
      <c r="C18" s="121" t="s">
        <v>11</v>
      </c>
      <c r="D18" s="139"/>
      <c r="E18" s="139"/>
      <c r="F18" s="139"/>
      <c r="G18" s="139"/>
      <c r="H18" s="139"/>
      <c r="I18" s="122"/>
      <c r="J18" s="37" t="s">
        <v>108</v>
      </c>
      <c r="K18" s="37"/>
      <c r="L18" s="37"/>
      <c r="M18" s="37"/>
      <c r="N18" s="37"/>
      <c r="O18" s="37"/>
      <c r="P18" s="37"/>
      <c r="Q18" s="36"/>
      <c r="R18" s="67"/>
      <c r="S18" s="71"/>
      <c r="T18" s="67"/>
    </row>
    <row r="19" spans="1:20" ht="15.75" customHeight="1">
      <c r="A19" s="39" t="s">
        <v>13</v>
      </c>
      <c r="B19" s="51"/>
      <c r="E19" s="140" t="s">
        <v>112</v>
      </c>
      <c r="F19" s="140"/>
      <c r="G19" s="140"/>
      <c r="H19" s="140"/>
      <c r="I19" s="141"/>
      <c r="J19" s="37" t="s">
        <v>16</v>
      </c>
      <c r="K19" s="37"/>
      <c r="L19" s="37"/>
      <c r="M19" s="37"/>
      <c r="N19" s="37"/>
      <c r="O19" s="37"/>
      <c r="P19" s="37"/>
      <c r="Q19" s="36"/>
      <c r="R19" s="67"/>
      <c r="S19" s="71"/>
      <c r="T19" s="67"/>
    </row>
    <row r="20" spans="1:20" ht="15.75" customHeight="1">
      <c r="A20" s="40" t="s">
        <v>14</v>
      </c>
      <c r="B20" s="5"/>
      <c r="F20" s="142" t="s">
        <v>15</v>
      </c>
      <c r="G20" s="142"/>
      <c r="H20" s="142"/>
      <c r="I20" s="143"/>
      <c r="J20" s="67"/>
      <c r="K20" s="67"/>
      <c r="L20" s="119" t="s">
        <v>674</v>
      </c>
      <c r="M20" s="68" t="s">
        <v>127</v>
      </c>
      <c r="N20" s="68"/>
      <c r="O20" s="67"/>
      <c r="P20" s="67"/>
      <c r="R20" s="67"/>
      <c r="S20" s="71"/>
      <c r="T20" s="67"/>
    </row>
    <row r="21" spans="1:20">
      <c r="A21" s="6" t="s">
        <v>17</v>
      </c>
      <c r="B21" s="7" t="s">
        <v>18</v>
      </c>
      <c r="C21" s="56" t="s">
        <v>19</v>
      </c>
      <c r="D21" s="56" t="s">
        <v>20</v>
      </c>
      <c r="E21" s="56" t="s">
        <v>21</v>
      </c>
      <c r="F21" s="56" t="s">
        <v>22</v>
      </c>
      <c r="G21" s="56" t="s">
        <v>23</v>
      </c>
      <c r="H21" s="56" t="s">
        <v>24</v>
      </c>
      <c r="I21" s="47" t="s">
        <v>24</v>
      </c>
      <c r="K21" s="72" t="s">
        <v>25</v>
      </c>
      <c r="L21" s="120"/>
      <c r="M21" s="73" t="s">
        <v>121</v>
      </c>
      <c r="N21" s="72" t="s">
        <v>114</v>
      </c>
      <c r="O21" s="72" t="s">
        <v>115</v>
      </c>
      <c r="P21" s="72" t="s">
        <v>119</v>
      </c>
      <c r="Q21" s="72" t="s">
        <v>120</v>
      </c>
      <c r="R21" s="72" t="s">
        <v>116</v>
      </c>
      <c r="S21" s="73" t="s">
        <v>117</v>
      </c>
      <c r="T21" s="72" t="s">
        <v>118</v>
      </c>
    </row>
    <row r="22" spans="1:20" ht="20.100000000000001" customHeight="1">
      <c r="A22" s="8">
        <v>1</v>
      </c>
      <c r="B22" s="66"/>
      <c r="C22" s="91"/>
      <c r="D22" s="48"/>
      <c r="E22" s="90"/>
      <c r="F22" s="90"/>
      <c r="G22" s="90"/>
      <c r="H22" s="90">
        <f>SUM(E22:G22)</f>
        <v>0</v>
      </c>
      <c r="I22" s="90"/>
      <c r="J22" s="94"/>
      <c r="K22" s="9"/>
      <c r="L22" s="101"/>
      <c r="M22" s="9"/>
      <c r="N22" s="92"/>
      <c r="O22" s="92"/>
      <c r="P22" s="92"/>
      <c r="Q22" s="92"/>
      <c r="R22" s="92"/>
      <c r="S22" s="75"/>
      <c r="T22" s="92"/>
    </row>
    <row r="23" spans="1:20" ht="20.100000000000001" customHeight="1">
      <c r="A23" s="8">
        <v>2</v>
      </c>
      <c r="B23" s="74"/>
      <c r="C23" s="91"/>
      <c r="D23" s="48"/>
      <c r="E23" s="90"/>
      <c r="F23" s="90"/>
      <c r="G23" s="90"/>
      <c r="H23" s="90">
        <f>SUM(E23:G23)</f>
        <v>0</v>
      </c>
      <c r="I23" s="90"/>
      <c r="J23" s="94"/>
      <c r="K23" s="9"/>
      <c r="L23" s="100"/>
      <c r="M23" s="75"/>
      <c r="N23" s="92"/>
      <c r="O23" s="92"/>
      <c r="P23" s="92"/>
      <c r="Q23" s="92"/>
      <c r="R23" s="92"/>
      <c r="S23" s="75"/>
      <c r="T23" s="92"/>
    </row>
    <row r="24" spans="1:20" ht="20.100000000000001" customHeight="1">
      <c r="A24" s="8">
        <v>3</v>
      </c>
      <c r="B24" s="74"/>
      <c r="C24" s="91"/>
      <c r="D24" s="48"/>
      <c r="E24" s="90"/>
      <c r="F24" s="90"/>
      <c r="G24" s="90"/>
      <c r="H24" s="90">
        <f>SUM(E24:G24)</f>
        <v>0</v>
      </c>
      <c r="I24" s="90"/>
      <c r="J24" s="94"/>
      <c r="K24" s="9"/>
      <c r="L24" s="100"/>
      <c r="M24" s="9"/>
      <c r="N24" s="92"/>
      <c r="O24" s="92"/>
      <c r="P24" s="92"/>
      <c r="Q24" s="92"/>
      <c r="R24" s="92"/>
      <c r="S24" s="75"/>
      <c r="T24" s="92"/>
    </row>
    <row r="25" spans="1:20" ht="20.100000000000001" customHeight="1">
      <c r="A25" s="8">
        <v>4</v>
      </c>
      <c r="B25" s="49"/>
      <c r="C25" s="91"/>
      <c r="D25" s="48"/>
      <c r="E25" s="90"/>
      <c r="F25" s="90"/>
      <c r="G25" s="90"/>
      <c r="H25" s="90">
        <f t="shared" ref="H25:H41" si="0">SUM(E25:G25)</f>
        <v>0</v>
      </c>
      <c r="I25" s="90"/>
      <c r="J25" s="94"/>
      <c r="K25" s="9"/>
      <c r="L25" s="100"/>
      <c r="M25" s="9"/>
      <c r="N25" s="88"/>
      <c r="O25" s="88"/>
      <c r="P25" s="88"/>
      <c r="Q25" s="88"/>
      <c r="R25" s="88"/>
      <c r="S25" s="9"/>
      <c r="T25" s="88"/>
    </row>
    <row r="26" spans="1:20" ht="20.100000000000001" customHeight="1">
      <c r="A26" s="8">
        <v>5</v>
      </c>
      <c r="B26" s="49"/>
      <c r="C26" s="91"/>
      <c r="D26" s="48"/>
      <c r="E26" s="90"/>
      <c r="F26" s="90"/>
      <c r="G26" s="90"/>
      <c r="H26" s="90">
        <f t="shared" si="0"/>
        <v>0</v>
      </c>
      <c r="I26" s="90"/>
      <c r="J26" s="94"/>
      <c r="K26" s="9"/>
      <c r="L26" s="100"/>
      <c r="M26" s="9"/>
      <c r="N26" s="88"/>
      <c r="O26" s="88"/>
      <c r="P26" s="88"/>
      <c r="Q26" s="88"/>
      <c r="R26" s="88"/>
      <c r="S26" s="9"/>
      <c r="T26" s="88"/>
    </row>
    <row r="27" spans="1:20" ht="20.100000000000001" customHeight="1">
      <c r="A27" s="8">
        <v>6</v>
      </c>
      <c r="B27" s="49"/>
      <c r="C27" s="91"/>
      <c r="D27" s="48"/>
      <c r="E27" s="90"/>
      <c r="F27" s="90"/>
      <c r="G27" s="90"/>
      <c r="H27" s="90">
        <f t="shared" si="0"/>
        <v>0</v>
      </c>
      <c r="I27" s="90"/>
      <c r="J27" s="94"/>
      <c r="K27" s="9"/>
      <c r="L27" s="100"/>
      <c r="M27" s="9"/>
      <c r="N27" s="88"/>
      <c r="O27" s="88"/>
      <c r="P27" s="88"/>
      <c r="Q27" s="88"/>
      <c r="R27" s="88"/>
      <c r="S27" s="9"/>
      <c r="T27" s="88"/>
    </row>
    <row r="28" spans="1:20" ht="20.100000000000001" customHeight="1">
      <c r="A28" s="8">
        <v>7</v>
      </c>
      <c r="B28" s="49"/>
      <c r="C28" s="91"/>
      <c r="D28" s="48"/>
      <c r="E28" s="90"/>
      <c r="F28" s="90"/>
      <c r="G28" s="90"/>
      <c r="H28" s="90">
        <f t="shared" si="0"/>
        <v>0</v>
      </c>
      <c r="I28" s="90"/>
      <c r="J28" s="94"/>
      <c r="K28" s="9"/>
      <c r="L28" s="100"/>
      <c r="M28" s="9"/>
      <c r="N28" s="88"/>
      <c r="O28" s="88"/>
      <c r="P28" s="88"/>
      <c r="Q28" s="88"/>
      <c r="R28" s="88"/>
      <c r="S28" s="9"/>
      <c r="T28" s="88"/>
    </row>
    <row r="29" spans="1:20" ht="20.100000000000001" customHeight="1">
      <c r="A29" s="8">
        <v>8</v>
      </c>
      <c r="B29" s="49"/>
      <c r="C29" s="91"/>
      <c r="D29" s="48"/>
      <c r="E29" s="90"/>
      <c r="F29" s="90"/>
      <c r="G29" s="90"/>
      <c r="H29" s="90">
        <f t="shared" si="0"/>
        <v>0</v>
      </c>
      <c r="I29" s="90"/>
      <c r="J29" s="94"/>
      <c r="K29" s="9"/>
      <c r="L29" s="100"/>
      <c r="M29" s="9"/>
      <c r="N29" s="88"/>
      <c r="O29" s="88"/>
      <c r="P29" s="88"/>
      <c r="Q29" s="88"/>
      <c r="R29" s="88"/>
      <c r="S29" s="9"/>
      <c r="T29" s="88"/>
    </row>
    <row r="30" spans="1:20" ht="20.100000000000001" customHeight="1">
      <c r="A30" s="8">
        <v>9</v>
      </c>
      <c r="B30" s="49"/>
      <c r="C30" s="91"/>
      <c r="D30" s="48"/>
      <c r="E30" s="90"/>
      <c r="F30" s="90"/>
      <c r="G30" s="90"/>
      <c r="H30" s="90">
        <f t="shared" si="0"/>
        <v>0</v>
      </c>
      <c r="I30" s="90"/>
      <c r="J30" s="94"/>
      <c r="K30" s="9"/>
      <c r="L30" s="100"/>
      <c r="M30" s="9"/>
      <c r="N30" s="88"/>
      <c r="O30" s="88"/>
      <c r="P30" s="88"/>
      <c r="Q30" s="88"/>
      <c r="R30" s="88"/>
      <c r="S30" s="9"/>
      <c r="T30" s="88"/>
    </row>
    <row r="31" spans="1:20" ht="20.100000000000001" customHeight="1">
      <c r="A31" s="8">
        <v>10</v>
      </c>
      <c r="B31" s="49"/>
      <c r="C31" s="91"/>
      <c r="D31" s="48"/>
      <c r="E31" s="90"/>
      <c r="F31" s="90"/>
      <c r="G31" s="90"/>
      <c r="H31" s="90">
        <f t="shared" si="0"/>
        <v>0</v>
      </c>
      <c r="I31" s="90"/>
      <c r="J31" s="94"/>
      <c r="K31" s="9"/>
      <c r="L31" s="100"/>
      <c r="M31" s="9"/>
      <c r="N31" s="88"/>
      <c r="O31" s="88"/>
      <c r="P31" s="88"/>
      <c r="Q31" s="88"/>
      <c r="R31" s="88"/>
      <c r="S31" s="9"/>
      <c r="T31" s="88"/>
    </row>
    <row r="32" spans="1:20" ht="20.100000000000001" customHeight="1">
      <c r="A32" s="8">
        <v>11</v>
      </c>
      <c r="B32" s="49"/>
      <c r="C32" s="91"/>
      <c r="D32" s="48"/>
      <c r="E32" s="90"/>
      <c r="F32" s="90"/>
      <c r="G32" s="90"/>
      <c r="H32" s="90">
        <f t="shared" si="0"/>
        <v>0</v>
      </c>
      <c r="I32" s="90"/>
      <c r="J32" s="94"/>
      <c r="K32" s="9"/>
      <c r="L32" s="100"/>
      <c r="M32" s="9"/>
      <c r="N32" s="88"/>
      <c r="O32" s="88"/>
      <c r="P32" s="88"/>
      <c r="Q32" s="88"/>
      <c r="R32" s="88"/>
      <c r="S32" s="9"/>
      <c r="T32" s="88"/>
    </row>
    <row r="33" spans="1:20" ht="20.100000000000001" customHeight="1">
      <c r="A33" s="8">
        <v>12</v>
      </c>
      <c r="B33" s="49"/>
      <c r="C33" s="91"/>
      <c r="D33" s="48"/>
      <c r="E33" s="90"/>
      <c r="F33" s="90"/>
      <c r="G33" s="90"/>
      <c r="H33" s="90">
        <f t="shared" si="0"/>
        <v>0</v>
      </c>
      <c r="I33" s="90"/>
      <c r="J33" s="94"/>
      <c r="K33" s="9"/>
      <c r="L33" s="100"/>
      <c r="M33" s="9"/>
      <c r="N33" s="88"/>
      <c r="O33" s="88"/>
      <c r="P33" s="88"/>
      <c r="Q33" s="88"/>
      <c r="R33" s="88"/>
      <c r="S33" s="9"/>
      <c r="T33" s="88"/>
    </row>
    <row r="34" spans="1:20" ht="20.100000000000001" customHeight="1">
      <c r="A34" s="8">
        <v>13</v>
      </c>
      <c r="B34" s="49"/>
      <c r="C34" s="91"/>
      <c r="D34" s="48"/>
      <c r="E34" s="90"/>
      <c r="F34" s="90"/>
      <c r="G34" s="90"/>
      <c r="H34" s="90">
        <f t="shared" si="0"/>
        <v>0</v>
      </c>
      <c r="I34" s="90"/>
      <c r="J34" s="94"/>
      <c r="K34" s="9"/>
      <c r="L34" s="100"/>
      <c r="M34" s="9"/>
      <c r="N34" s="88"/>
      <c r="O34" s="88"/>
      <c r="P34" s="88"/>
      <c r="Q34" s="88"/>
      <c r="R34" s="88"/>
      <c r="S34" s="9"/>
      <c r="T34" s="88"/>
    </row>
    <row r="35" spans="1:20" ht="20.100000000000001" customHeight="1">
      <c r="A35" s="8">
        <v>14</v>
      </c>
      <c r="B35" s="49"/>
      <c r="C35" s="91"/>
      <c r="D35" s="48"/>
      <c r="E35" s="90"/>
      <c r="F35" s="90"/>
      <c r="G35" s="90"/>
      <c r="H35" s="90">
        <f t="shared" si="0"/>
        <v>0</v>
      </c>
      <c r="I35" s="90"/>
      <c r="J35" s="94"/>
      <c r="K35" s="9"/>
      <c r="L35" s="100"/>
      <c r="M35" s="9"/>
      <c r="N35" s="88"/>
      <c r="O35" s="88"/>
      <c r="P35" s="88"/>
      <c r="Q35" s="88"/>
      <c r="R35" s="88"/>
      <c r="S35" s="9"/>
      <c r="T35" s="88"/>
    </row>
    <row r="36" spans="1:20" ht="20.100000000000001" customHeight="1">
      <c r="A36" s="8">
        <v>15</v>
      </c>
      <c r="B36" s="49"/>
      <c r="C36" s="91"/>
      <c r="D36" s="48"/>
      <c r="E36" s="90"/>
      <c r="F36" s="90"/>
      <c r="G36" s="90"/>
      <c r="H36" s="90">
        <f t="shared" si="0"/>
        <v>0</v>
      </c>
      <c r="I36" s="90"/>
      <c r="J36" s="94"/>
      <c r="K36" s="9"/>
      <c r="L36" s="100"/>
      <c r="M36" s="9"/>
      <c r="N36" s="88"/>
      <c r="O36" s="88"/>
      <c r="P36" s="88"/>
      <c r="Q36" s="88"/>
      <c r="R36" s="88"/>
      <c r="S36" s="9"/>
      <c r="T36" s="88"/>
    </row>
    <row r="37" spans="1:20" ht="20.100000000000001" customHeight="1">
      <c r="A37" s="8">
        <v>16</v>
      </c>
      <c r="B37" s="49"/>
      <c r="C37" s="91"/>
      <c r="D37" s="48"/>
      <c r="E37" s="90"/>
      <c r="F37" s="90"/>
      <c r="G37" s="90"/>
      <c r="H37" s="90">
        <f t="shared" si="0"/>
        <v>0</v>
      </c>
      <c r="I37" s="90"/>
      <c r="J37" s="94"/>
      <c r="K37" s="9"/>
      <c r="L37" s="100"/>
      <c r="M37" s="9"/>
      <c r="N37" s="88"/>
      <c r="O37" s="88"/>
      <c r="P37" s="88"/>
      <c r="Q37" s="88"/>
      <c r="R37" s="88"/>
      <c r="S37" s="9"/>
      <c r="T37" s="88"/>
    </row>
    <row r="38" spans="1:20" ht="20.100000000000001" customHeight="1">
      <c r="A38" s="8">
        <v>17</v>
      </c>
      <c r="B38" s="49"/>
      <c r="C38" s="91"/>
      <c r="D38" s="48"/>
      <c r="E38" s="90"/>
      <c r="F38" s="90"/>
      <c r="G38" s="90"/>
      <c r="H38" s="90">
        <f t="shared" si="0"/>
        <v>0</v>
      </c>
      <c r="I38" s="90"/>
      <c r="J38" s="94"/>
      <c r="K38" s="9"/>
      <c r="L38" s="100"/>
      <c r="M38" s="9"/>
      <c r="N38" s="88"/>
      <c r="O38" s="88"/>
      <c r="P38" s="88"/>
      <c r="Q38" s="88"/>
      <c r="R38" s="88"/>
      <c r="S38" s="9"/>
      <c r="T38" s="88"/>
    </row>
    <row r="39" spans="1:20" ht="20.100000000000001" customHeight="1">
      <c r="A39" s="8">
        <v>18</v>
      </c>
      <c r="B39" s="49"/>
      <c r="C39" s="91"/>
      <c r="D39" s="48"/>
      <c r="E39" s="90"/>
      <c r="F39" s="90"/>
      <c r="G39" s="90"/>
      <c r="H39" s="90">
        <f t="shared" si="0"/>
        <v>0</v>
      </c>
      <c r="I39" s="90"/>
      <c r="J39" s="94"/>
      <c r="K39" s="9"/>
      <c r="L39" s="100"/>
      <c r="M39" s="9"/>
      <c r="N39" s="88"/>
      <c r="O39" s="88"/>
      <c r="P39" s="88"/>
      <c r="Q39" s="88"/>
      <c r="R39" s="88"/>
      <c r="S39" s="9"/>
      <c r="T39" s="88"/>
    </row>
    <row r="40" spans="1:20" ht="20.100000000000001" customHeight="1">
      <c r="A40" s="8">
        <v>19</v>
      </c>
      <c r="B40" s="49"/>
      <c r="C40" s="91"/>
      <c r="D40" s="48"/>
      <c r="E40" s="90"/>
      <c r="F40" s="90"/>
      <c r="G40" s="90"/>
      <c r="H40" s="90">
        <f t="shared" si="0"/>
        <v>0</v>
      </c>
      <c r="I40" s="90"/>
      <c r="J40" s="94"/>
      <c r="K40" s="9"/>
      <c r="L40" s="100"/>
      <c r="M40" s="9"/>
      <c r="N40" s="88"/>
      <c r="O40" s="88"/>
      <c r="P40" s="88"/>
      <c r="Q40" s="88"/>
      <c r="R40" s="88"/>
      <c r="S40" s="9"/>
      <c r="T40" s="88"/>
    </row>
    <row r="41" spans="1:20" ht="20.100000000000001" customHeight="1">
      <c r="A41" s="8">
        <v>20</v>
      </c>
      <c r="B41" s="49"/>
      <c r="C41" s="91"/>
      <c r="D41" s="48"/>
      <c r="E41" s="90"/>
      <c r="F41" s="90"/>
      <c r="G41" s="90"/>
      <c r="H41" s="90">
        <f t="shared" si="0"/>
        <v>0</v>
      </c>
      <c r="I41" s="90"/>
      <c r="J41" s="94"/>
      <c r="K41" s="9"/>
      <c r="L41" s="100"/>
      <c r="M41" s="9"/>
      <c r="N41" s="88"/>
      <c r="O41" s="88"/>
      <c r="P41" s="88"/>
      <c r="Q41" s="88"/>
      <c r="R41" s="88"/>
      <c r="S41" s="9"/>
      <c r="T41" s="88"/>
    </row>
    <row r="42" spans="1:20">
      <c r="A42" s="121" t="s">
        <v>26</v>
      </c>
      <c r="B42" s="122"/>
      <c r="C42" s="187">
        <v>45728</v>
      </c>
      <c r="D42" s="188"/>
      <c r="E42" s="188"/>
      <c r="F42" s="188"/>
      <c r="G42" s="188"/>
      <c r="H42" s="188"/>
      <c r="I42" s="189"/>
      <c r="K42" s="52"/>
      <c r="L42" s="52"/>
      <c r="M42" s="52"/>
    </row>
    <row r="43" spans="1:20" ht="24.95" customHeight="1">
      <c r="A43" s="126" t="s">
        <v>27</v>
      </c>
      <c r="B43" s="127"/>
      <c r="C43" s="128" t="str">
        <f>IF(Daten!A23=1,Daten!J23,Daten!J24)</f>
        <v>martin.brupbacher@swissshooting.ch</v>
      </c>
      <c r="D43" s="128"/>
      <c r="E43" s="128"/>
      <c r="F43" s="128"/>
      <c r="G43" s="128"/>
      <c r="H43" s="128"/>
      <c r="I43" s="128"/>
      <c r="K43" s="53">
        <f>SUM(K22:K41)</f>
        <v>0</v>
      </c>
      <c r="L43" s="54" t="s">
        <v>28</v>
      </c>
      <c r="M43" s="69"/>
      <c r="N43" s="54"/>
    </row>
    <row r="44" spans="1:20" ht="24.95" customHeight="1">
      <c r="A44" s="129" t="s">
        <v>111</v>
      </c>
      <c r="B44" s="130"/>
      <c r="C44" s="131" t="str">
        <f>IF(Daten!A23=1,Daten!K23,Daten!K24)</f>
        <v>Martin Brupbacher, Auswertung SGM-G10 Feldmatt 12, 6030 Ebikon</v>
      </c>
      <c r="D44" s="132"/>
      <c r="E44" s="132"/>
      <c r="F44" s="132"/>
      <c r="G44" s="132"/>
      <c r="H44" s="132"/>
      <c r="I44" s="133"/>
    </row>
    <row r="45" spans="1:20" ht="14.25" customHeight="1"/>
    <row r="46" spans="1:20">
      <c r="B46" s="55"/>
      <c r="C46" s="55"/>
      <c r="D46" s="55"/>
      <c r="E46" s="55"/>
      <c r="F46" s="55"/>
      <c r="G46" s="55"/>
      <c r="H46" s="55"/>
      <c r="L46" s="55"/>
    </row>
    <row r="49" spans="2:12">
      <c r="B49" s="55"/>
    </row>
    <row r="51" spans="2:12">
      <c r="B51" s="55"/>
    </row>
    <row r="58" spans="2:12">
      <c r="L58" s="2"/>
    </row>
    <row r="59" spans="2:12">
      <c r="L59" s="2"/>
    </row>
    <row r="60" spans="2:12">
      <c r="L60" s="2"/>
    </row>
    <row r="61" spans="2:12">
      <c r="L61" s="2"/>
    </row>
    <row r="63" spans="2:12">
      <c r="L63" s="67"/>
    </row>
    <row r="64" spans="2:12">
      <c r="L64" s="67"/>
    </row>
    <row r="65" spans="12:12">
      <c r="L65" s="191"/>
    </row>
    <row r="66" spans="12:12">
      <c r="L66" s="192"/>
    </row>
    <row r="67" spans="12:12">
      <c r="L67" s="102"/>
    </row>
    <row r="68" spans="12:12">
      <c r="L68" s="102"/>
    </row>
    <row r="69" spans="12:12">
      <c r="L69" s="102"/>
    </row>
    <row r="70" spans="12:12">
      <c r="L70" s="102"/>
    </row>
    <row r="71" spans="12:12">
      <c r="L71" s="102"/>
    </row>
    <row r="72" spans="12:12">
      <c r="L72" s="102"/>
    </row>
    <row r="73" spans="12:12">
      <c r="L73" s="102"/>
    </row>
    <row r="74" spans="12:12">
      <c r="L74" s="102"/>
    </row>
    <row r="75" spans="12:12">
      <c r="L75" s="102"/>
    </row>
    <row r="76" spans="12:12">
      <c r="L76" s="102"/>
    </row>
    <row r="77" spans="12:12">
      <c r="L77" s="102"/>
    </row>
    <row r="78" spans="12:12">
      <c r="L78" s="102"/>
    </row>
    <row r="79" spans="12:12">
      <c r="L79" s="102"/>
    </row>
    <row r="80" spans="12:12">
      <c r="L80" s="102"/>
    </row>
    <row r="81" spans="12:12">
      <c r="L81" s="102"/>
    </row>
    <row r="82" spans="12:12">
      <c r="L82" s="102"/>
    </row>
    <row r="83" spans="12:12">
      <c r="L83" s="102"/>
    </row>
    <row r="84" spans="12:12">
      <c r="L84" s="102"/>
    </row>
    <row r="85" spans="12:12">
      <c r="L85" s="102"/>
    </row>
    <row r="86" spans="12:12">
      <c r="L86" s="102"/>
    </row>
    <row r="87" spans="12:12">
      <c r="L87" s="52"/>
    </row>
    <row r="88" spans="12:12" ht="15.75">
      <c r="L88" s="54"/>
    </row>
  </sheetData>
  <sheetProtection algorithmName="SHA-512" hashValue="0SeyPfGAzCCJglOjaULjlTUJg1btKBRqaLk7oQX3vbR5TgLDQjGtZdXQYBsEJJHwKC2mXcB9lVBP0LiN8RwL+w==" saltValue="zXTUNxwkbSTeNMj+iWe4ZA==" spinCount="100000" sheet="1" selectLockedCells="1" sort="0"/>
  <mergeCells count="31">
    <mergeCell ref="C11:E11"/>
    <mergeCell ref="A44:B44"/>
    <mergeCell ref="C44:I44"/>
    <mergeCell ref="A17:B17"/>
    <mergeCell ref="C17:I17"/>
    <mergeCell ref="C18:I18"/>
    <mergeCell ref="E19:I19"/>
    <mergeCell ref="F20:I20"/>
    <mergeCell ref="A42:B42"/>
    <mergeCell ref="C42:I42"/>
    <mergeCell ref="C14:I14"/>
    <mergeCell ref="C15:I15"/>
    <mergeCell ref="A16:B16"/>
    <mergeCell ref="D16:I16"/>
    <mergeCell ref="A43:B43"/>
    <mergeCell ref="C43:I43"/>
    <mergeCell ref="L20:L21"/>
    <mergeCell ref="L65:L66"/>
    <mergeCell ref="A6:B6"/>
    <mergeCell ref="C6:I6"/>
    <mergeCell ref="S6:T6"/>
    <mergeCell ref="C7:I8"/>
    <mergeCell ref="S7:T7"/>
    <mergeCell ref="A8:B8"/>
    <mergeCell ref="A9:B9"/>
    <mergeCell ref="C9:I10"/>
    <mergeCell ref="G11:I11"/>
    <mergeCell ref="A12:B15"/>
    <mergeCell ref="C12:I12"/>
    <mergeCell ref="K12:N12"/>
    <mergeCell ref="C13:I13"/>
  </mergeCells>
  <conditionalFormatting sqref="A17:B17">
    <cfRule type="expression" dxfId="27" priority="10">
      <formula>ISBLANK($A$17)</formula>
    </cfRule>
  </conditionalFormatting>
  <conditionalFormatting sqref="A17:I17">
    <cfRule type="cellIs" dxfId="26" priority="5" operator="equal">
      <formula>0</formula>
    </cfRule>
  </conditionalFormatting>
  <conditionalFormatting sqref="C9">
    <cfRule type="cellIs" dxfId="25" priority="8" operator="equal">
      <formula>0</formula>
    </cfRule>
  </conditionalFormatting>
  <conditionalFormatting sqref="C11 F11:I11">
    <cfRule type="containsErrors" dxfId="24" priority="1">
      <formula>ISERROR(C11)</formula>
    </cfRule>
  </conditionalFormatting>
  <conditionalFormatting sqref="C12:I12">
    <cfRule type="expression" dxfId="23" priority="13">
      <formula>ISBLANK($C$12)</formula>
    </cfRule>
  </conditionalFormatting>
  <conditionalFormatting sqref="C12:I14">
    <cfRule type="cellIs" dxfId="22" priority="6" operator="equal">
      <formula>0</formula>
    </cfRule>
  </conditionalFormatting>
  <conditionalFormatting sqref="C13:I13">
    <cfRule type="expression" dxfId="21" priority="12">
      <formula>ISBLANK($C$13)</formula>
    </cfRule>
  </conditionalFormatting>
  <conditionalFormatting sqref="C14:I14">
    <cfRule type="expression" dxfId="20" priority="11">
      <formula>ISBLANK($C$14)</formula>
    </cfRule>
  </conditionalFormatting>
  <conditionalFormatting sqref="C17:I17">
    <cfRule type="expression" dxfId="19" priority="9">
      <formula>ISBLANK($C$17)</formula>
    </cfRule>
  </conditionalFormatting>
  <conditionalFormatting sqref="D22:D41">
    <cfRule type="cellIs" dxfId="18" priority="3" operator="equal">
      <formula>"M"</formula>
    </cfRule>
    <cfRule type="cellIs" dxfId="17" priority="4" operator="equal">
      <formula>"E"</formula>
    </cfRule>
  </conditionalFormatting>
  <conditionalFormatting sqref="H22:H41">
    <cfRule type="cellIs" dxfId="16" priority="7" operator="equal">
      <formula>0</formula>
    </cfRule>
  </conditionalFormatting>
  <conditionalFormatting sqref="K43">
    <cfRule type="cellIs" dxfId="15" priority="2" operator="equal">
      <formula>0</formula>
    </cfRule>
  </conditionalFormatting>
  <printOptions verticalCentered="1"/>
  <pageMargins left="0.51181102362204722" right="0.15748031496062992" top="0.15748031496062992" bottom="0.15748031496062992" header="0.31496062992125984" footer="7.874015748031496E-2"/>
  <pageSetup paperSize="9" orientation="portrait" r:id="rId1"/>
  <headerFooter>
    <oddFooter>&amp;L&amp;"-,Kursiv"&amp;8Schweizer Gruppenmeisterschaft G10m / G50m&amp;C&amp;"-,Kursiv"&amp;8&amp;F&amp;R&amp;"-,Kursiv"&amp;8 27.03.2025 / WKC M. Brupbacher</oddFooter>
  </headerFooter>
  <ignoredErrors>
    <ignoredError sqref="C11 G11:I11" evalError="1"/>
    <ignoredError sqref="H22:H41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C740-B668-4125-A4C5-02BCD003C3B9}">
  <sheetPr>
    <tabColor theme="7" tint="0.59999389629810485"/>
  </sheetPr>
  <dimension ref="A1:E50"/>
  <sheetViews>
    <sheetView showGridLines="0" zoomScaleNormal="100" workbookViewId="0">
      <selection activeCell="A40" sqref="A40"/>
    </sheetView>
  </sheetViews>
  <sheetFormatPr baseColWidth="10" defaultRowHeight="15"/>
  <cols>
    <col min="1" max="1" width="8.7109375" style="1" customWidth="1"/>
    <col min="2" max="2" width="19.7109375" style="1" customWidth="1"/>
    <col min="3" max="3" width="12.7109375" style="1" customWidth="1"/>
    <col min="4" max="4" width="41.5703125" style="1" customWidth="1"/>
    <col min="5" max="16384" width="11.42578125" style="1"/>
  </cols>
  <sheetData>
    <row r="1" spans="1:5">
      <c r="A1" s="190" t="s">
        <v>123</v>
      </c>
      <c r="B1" s="190"/>
      <c r="C1" s="190"/>
      <c r="D1" s="190"/>
      <c r="E1" s="190"/>
    </row>
    <row r="2" spans="1:5">
      <c r="A2" s="190" t="s">
        <v>125</v>
      </c>
      <c r="B2" s="190"/>
      <c r="C2" s="190"/>
      <c r="D2" s="190"/>
      <c r="E2" s="190"/>
    </row>
    <row r="4" spans="1:5" ht="15.75">
      <c r="A4" s="60" t="s">
        <v>133</v>
      </c>
    </row>
    <row r="5" spans="1:5" ht="9.9499999999999993" customHeight="1">
      <c r="A5" s="80"/>
    </row>
    <row r="6" spans="1:5" s="80" customFormat="1" ht="15.75">
      <c r="A6" s="81" t="s">
        <v>126</v>
      </c>
      <c r="B6" s="81" t="s">
        <v>114</v>
      </c>
      <c r="C6" s="81" t="s">
        <v>115</v>
      </c>
      <c r="D6" s="81" t="s">
        <v>124</v>
      </c>
      <c r="E6" s="81" t="s">
        <v>30</v>
      </c>
    </row>
    <row r="7" spans="1:5">
      <c r="A7" s="88"/>
      <c r="B7" s="88"/>
      <c r="C7" s="88"/>
      <c r="D7" s="88"/>
      <c r="E7" s="61" t="e">
        <f>Elite!$C$11</f>
        <v>#N/A</v>
      </c>
    </row>
    <row r="8" spans="1:5">
      <c r="A8" s="88"/>
      <c r="B8" s="88"/>
      <c r="C8" s="88"/>
      <c r="D8" s="88"/>
      <c r="E8" s="61" t="e">
        <f>Elite!$C$11</f>
        <v>#N/A</v>
      </c>
    </row>
    <row r="9" spans="1:5">
      <c r="A9" s="88"/>
      <c r="B9" s="88"/>
      <c r="C9" s="88"/>
      <c r="D9" s="88"/>
      <c r="E9" s="61" t="e">
        <f>Elite!$C$11</f>
        <v>#N/A</v>
      </c>
    </row>
    <row r="10" spans="1:5">
      <c r="A10" s="88"/>
      <c r="B10" s="88"/>
      <c r="C10" s="88"/>
      <c r="D10" s="88"/>
      <c r="E10" s="61" t="e">
        <f>Elite!$C$11</f>
        <v>#N/A</v>
      </c>
    </row>
    <row r="11" spans="1:5">
      <c r="A11" s="88"/>
      <c r="B11" s="88"/>
      <c r="C11" s="88"/>
      <c r="D11" s="88"/>
      <c r="E11" s="61" t="e">
        <f>Elite!$C$11</f>
        <v>#N/A</v>
      </c>
    </row>
    <row r="12" spans="1:5">
      <c r="A12" s="88"/>
      <c r="B12" s="88"/>
      <c r="C12" s="88"/>
      <c r="D12" s="88"/>
      <c r="E12" s="61" t="e">
        <f>Elite!$C$11</f>
        <v>#N/A</v>
      </c>
    </row>
    <row r="13" spans="1:5">
      <c r="A13" s="88"/>
      <c r="B13" s="88"/>
      <c r="C13" s="88"/>
      <c r="D13" s="88"/>
      <c r="E13" s="61" t="e">
        <f>Elite!$C$11</f>
        <v>#N/A</v>
      </c>
    </row>
    <row r="14" spans="1:5">
      <c r="A14" s="88"/>
      <c r="B14" s="88"/>
      <c r="C14" s="88"/>
      <c r="D14" s="88"/>
      <c r="E14" s="61" t="e">
        <f>Elite!$C$11</f>
        <v>#N/A</v>
      </c>
    </row>
    <row r="15" spans="1:5">
      <c r="A15" s="88"/>
      <c r="B15" s="88"/>
      <c r="C15" s="88"/>
      <c r="D15" s="88"/>
      <c r="E15" s="61" t="e">
        <f>Elite!$C$11</f>
        <v>#N/A</v>
      </c>
    </row>
    <row r="16" spans="1:5">
      <c r="A16" s="88"/>
      <c r="B16" s="88"/>
      <c r="C16" s="88"/>
      <c r="D16" s="88"/>
      <c r="E16" s="61" t="e">
        <f>Elite!$C$11</f>
        <v>#N/A</v>
      </c>
    </row>
    <row r="17" spans="1:5">
      <c r="A17" s="88"/>
      <c r="B17" s="88"/>
      <c r="C17" s="88"/>
      <c r="D17" s="88"/>
      <c r="E17" s="61" t="e">
        <f>Elite!$C$11</f>
        <v>#N/A</v>
      </c>
    </row>
    <row r="18" spans="1:5">
      <c r="A18" s="88"/>
      <c r="B18" s="88"/>
      <c r="C18" s="88"/>
      <c r="D18" s="88"/>
      <c r="E18" s="61" t="e">
        <f>Elite!$C$11</f>
        <v>#N/A</v>
      </c>
    </row>
    <row r="20" spans="1:5" ht="15.75">
      <c r="A20" s="60" t="s">
        <v>134</v>
      </c>
    </row>
    <row r="21" spans="1:5" ht="9.9499999999999993" customHeight="1">
      <c r="A21" s="80"/>
    </row>
    <row r="22" spans="1:5" s="80" customFormat="1" ht="15.75">
      <c r="A22" s="81" t="s">
        <v>126</v>
      </c>
      <c r="B22" s="81" t="s">
        <v>114</v>
      </c>
      <c r="C22" s="81" t="s">
        <v>115</v>
      </c>
      <c r="D22" s="81" t="s">
        <v>124</v>
      </c>
      <c r="E22" s="81" t="s">
        <v>30</v>
      </c>
    </row>
    <row r="23" spans="1:5">
      <c r="A23" s="88"/>
      <c r="B23" s="88"/>
      <c r="C23" s="88"/>
      <c r="D23" s="88"/>
      <c r="E23" s="61" t="e">
        <f>Elite!$C$11</f>
        <v>#N/A</v>
      </c>
    </row>
    <row r="24" spans="1:5">
      <c r="A24" s="88"/>
      <c r="B24" s="88"/>
      <c r="C24" s="88"/>
      <c r="D24" s="88"/>
      <c r="E24" s="61" t="e">
        <f>Elite!$C$11</f>
        <v>#N/A</v>
      </c>
    </row>
    <row r="25" spans="1:5">
      <c r="A25" s="88"/>
      <c r="B25" s="88"/>
      <c r="C25" s="88"/>
      <c r="D25" s="88"/>
      <c r="E25" s="61" t="e">
        <f>Elite!$C$11</f>
        <v>#N/A</v>
      </c>
    </row>
    <row r="26" spans="1:5">
      <c r="A26" s="88"/>
      <c r="B26" s="88"/>
      <c r="C26" s="88"/>
      <c r="D26" s="88"/>
      <c r="E26" s="61" t="e">
        <f>Elite!$C$11</f>
        <v>#N/A</v>
      </c>
    </row>
    <row r="27" spans="1:5">
      <c r="A27" s="88"/>
      <c r="B27" s="88"/>
      <c r="C27" s="88"/>
      <c r="D27" s="88"/>
      <c r="E27" s="61" t="e">
        <f>Elite!$C$11</f>
        <v>#N/A</v>
      </c>
    </row>
    <row r="28" spans="1:5">
      <c r="A28" s="88"/>
      <c r="B28" s="88"/>
      <c r="C28" s="88"/>
      <c r="D28" s="88"/>
      <c r="E28" s="61" t="e">
        <f>Elite!$C$11</f>
        <v>#N/A</v>
      </c>
    </row>
    <row r="29" spans="1:5">
      <c r="A29" s="88"/>
      <c r="B29" s="88"/>
      <c r="C29" s="88"/>
      <c r="D29" s="88"/>
      <c r="E29" s="61" t="e">
        <f>Elite!$C$11</f>
        <v>#N/A</v>
      </c>
    </row>
    <row r="30" spans="1:5">
      <c r="A30" s="88"/>
      <c r="B30" s="88"/>
      <c r="C30" s="88"/>
      <c r="D30" s="88"/>
      <c r="E30" s="61" t="e">
        <f>Elite!$C$11</f>
        <v>#N/A</v>
      </c>
    </row>
    <row r="31" spans="1:5">
      <c r="A31" s="88"/>
      <c r="B31" s="88"/>
      <c r="C31" s="88"/>
      <c r="D31" s="88"/>
      <c r="E31" s="61" t="e">
        <f>Elite!$C$11</f>
        <v>#N/A</v>
      </c>
    </row>
    <row r="32" spans="1:5">
      <c r="A32" s="88"/>
      <c r="B32" s="88"/>
      <c r="C32" s="88"/>
      <c r="D32" s="88"/>
      <c r="E32" s="61" t="e">
        <f>Elite!$C$11</f>
        <v>#N/A</v>
      </c>
    </row>
    <row r="33" spans="1:5">
      <c r="A33" s="88"/>
      <c r="B33" s="88"/>
      <c r="C33" s="88"/>
      <c r="D33" s="88"/>
      <c r="E33" s="61" t="e">
        <f>Elite!$C$11</f>
        <v>#N/A</v>
      </c>
    </row>
    <row r="34" spans="1:5">
      <c r="A34" s="88"/>
      <c r="B34" s="88"/>
      <c r="C34" s="88"/>
      <c r="D34" s="88"/>
      <c r="E34" s="61" t="e">
        <f>Elite!$C$11</f>
        <v>#N/A</v>
      </c>
    </row>
    <row r="36" spans="1:5" ht="15.75">
      <c r="A36" s="60" t="s">
        <v>135</v>
      </c>
    </row>
    <row r="37" spans="1:5" ht="9.9499999999999993" customHeight="1">
      <c r="A37" s="80"/>
    </row>
    <row r="38" spans="1:5" s="80" customFormat="1" ht="15.75">
      <c r="A38" s="81" t="s">
        <v>126</v>
      </c>
      <c r="B38" s="81" t="s">
        <v>114</v>
      </c>
      <c r="C38" s="81" t="s">
        <v>115</v>
      </c>
      <c r="D38" s="81" t="s">
        <v>124</v>
      </c>
      <c r="E38" s="81" t="s">
        <v>30</v>
      </c>
    </row>
    <row r="39" spans="1:5">
      <c r="A39" s="88"/>
      <c r="B39" s="88"/>
      <c r="C39" s="88"/>
      <c r="D39" s="88"/>
      <c r="E39" s="61" t="e">
        <f>Elite!$C$11</f>
        <v>#N/A</v>
      </c>
    </row>
    <row r="40" spans="1:5">
      <c r="A40" s="88"/>
      <c r="B40" s="88"/>
      <c r="C40" s="88"/>
      <c r="D40" s="88"/>
      <c r="E40" s="61" t="e">
        <f>Elite!$C$11</f>
        <v>#N/A</v>
      </c>
    </row>
    <row r="41" spans="1:5">
      <c r="A41" s="88"/>
      <c r="B41" s="88"/>
      <c r="C41" s="88"/>
      <c r="D41" s="88"/>
      <c r="E41" s="61" t="e">
        <f>Elite!$C$11</f>
        <v>#N/A</v>
      </c>
    </row>
    <row r="42" spans="1:5">
      <c r="A42" s="88"/>
      <c r="B42" s="88"/>
      <c r="C42" s="88"/>
      <c r="D42" s="88"/>
      <c r="E42" s="61" t="e">
        <f>Elite!$C$11</f>
        <v>#N/A</v>
      </c>
    </row>
    <row r="43" spans="1:5">
      <c r="A43" s="88"/>
      <c r="B43" s="88"/>
      <c r="C43" s="88"/>
      <c r="D43" s="88"/>
      <c r="E43" s="61" t="e">
        <f>Elite!$C$11</f>
        <v>#N/A</v>
      </c>
    </row>
    <row r="44" spans="1:5">
      <c r="A44" s="88"/>
      <c r="B44" s="88"/>
      <c r="C44" s="88"/>
      <c r="D44" s="88"/>
      <c r="E44" s="61" t="e">
        <f>Elite!$C$11</f>
        <v>#N/A</v>
      </c>
    </row>
    <row r="45" spans="1:5">
      <c r="A45" s="88"/>
      <c r="B45" s="88"/>
      <c r="C45" s="88"/>
      <c r="D45" s="88"/>
      <c r="E45" s="61" t="e">
        <f>Elite!$C$11</f>
        <v>#N/A</v>
      </c>
    </row>
    <row r="46" spans="1:5">
      <c r="A46" s="88"/>
      <c r="B46" s="88"/>
      <c r="C46" s="88"/>
      <c r="D46" s="88"/>
      <c r="E46" s="61" t="e">
        <f>Elite!$C$11</f>
        <v>#N/A</v>
      </c>
    </row>
    <row r="47" spans="1:5">
      <c r="A47" s="88"/>
      <c r="B47" s="88"/>
      <c r="C47" s="88"/>
      <c r="D47" s="88"/>
      <c r="E47" s="61" t="e">
        <f>Elite!$C$11</f>
        <v>#N/A</v>
      </c>
    </row>
    <row r="48" spans="1:5">
      <c r="A48" s="88"/>
      <c r="B48" s="88"/>
      <c r="C48" s="88"/>
      <c r="D48" s="88"/>
      <c r="E48" s="61" t="e">
        <f>Elite!$C$11</f>
        <v>#N/A</v>
      </c>
    </row>
    <row r="49" spans="1:5">
      <c r="A49" s="88"/>
      <c r="B49" s="88"/>
      <c r="C49" s="88"/>
      <c r="D49" s="88"/>
      <c r="E49" s="61" t="e">
        <f>Elite!$C$11</f>
        <v>#N/A</v>
      </c>
    </row>
    <row r="50" spans="1:5">
      <c r="A50" s="88"/>
      <c r="B50" s="88"/>
      <c r="C50" s="88"/>
      <c r="D50" s="88"/>
      <c r="E50" s="61" t="e">
        <f>Elite!$C$11</f>
        <v>#N/A</v>
      </c>
    </row>
  </sheetData>
  <sheetProtection algorithmName="SHA-512" hashValue="0uiYpv9S10+bXuRcD4xqpkv8jxtf+KdoTUctlNs8uiUNUlGuPRbUXo5RDKD1MVMCpIUVcfi1o4jvGUQQMov7Qg==" saltValue="jWf8WQo2PWqYdhZamY4Frg==" spinCount="100000" sheet="1" objects="1" selectLockedCells="1" sort="0"/>
  <sortState xmlns:xlrd2="http://schemas.microsoft.com/office/spreadsheetml/2017/richdata2" ref="A39:D50">
    <sortCondition ref="A39:A50"/>
  </sortState>
  <mergeCells count="2">
    <mergeCell ref="A1:E1"/>
    <mergeCell ref="A2:E2"/>
  </mergeCells>
  <conditionalFormatting sqref="E7:E18 E23:E34 E39:E50">
    <cfRule type="containsErrors" dxfId="14" priority="1">
      <formula>ISERROR(E7)</formula>
    </cfRule>
  </conditionalFormatting>
  <printOptions horizontalCentered="1"/>
  <pageMargins left="0.31496062992125984" right="0.31496062992125984" top="1.1811023622047245" bottom="0" header="0.39370078740157483" footer="0.31496062992125984"/>
  <pageSetup paperSize="9" orientation="portrait" r:id="rId1"/>
  <headerFooter>
    <oddHeader>&amp;L&amp;G&amp;C&amp;"Arial Black,Standard"&amp;14Schweizer Gruppenmeisterschaft SGM-G10 JUN U21
Championnat suisse de groupes CSG C-10 JUN U21&amp;R&amp;G</oddHeader>
    <oddFooter>&amp;L&amp;"-,Kursiv"&amp;8Schweizer Gruppenmeisterschaft G10m / G50m&amp;C&amp;"-,Kursiv"&amp;8&amp;F&amp;R&amp;"-,Kursiv"&amp;8 27.03.2025 / WKC M. Brupbacher</oddFooter>
  </headerFooter>
  <ignoredErrors>
    <ignoredError sqref="E7:E18 E23:E34 E39:E50" evalError="1"/>
  </ignoredError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7724-FC59-44BB-84B1-C2808DE286F2}">
  <sheetPr>
    <tabColor theme="8" tint="0.59999389629810485"/>
  </sheetPr>
  <dimension ref="A1:T88"/>
  <sheetViews>
    <sheetView showGridLines="0" zoomScaleNormal="100" workbookViewId="0">
      <selection activeCell="L22" sqref="L22"/>
    </sheetView>
  </sheetViews>
  <sheetFormatPr baseColWidth="10" defaultColWidth="11.42578125" defaultRowHeight="15"/>
  <cols>
    <col min="1" max="1" width="4.7109375" style="1" customWidth="1"/>
    <col min="2" max="2" width="42.7109375" style="1" customWidth="1"/>
    <col min="3" max="4" width="4.7109375" style="1" customWidth="1"/>
    <col min="5" max="8" width="7.7109375" style="1" customWidth="1"/>
    <col min="9" max="9" width="6.7109375" style="1" customWidth="1"/>
    <col min="10" max="10" width="3.140625" style="1" customWidth="1"/>
    <col min="11" max="12" width="12.7109375" style="1" customWidth="1"/>
    <col min="13" max="13" width="9.7109375" style="1" customWidth="1"/>
    <col min="14" max="14" width="14.7109375" style="1" customWidth="1"/>
    <col min="15" max="15" width="11.7109375" style="1" customWidth="1"/>
    <col min="16" max="16" width="15.28515625" style="1" customWidth="1"/>
    <col min="17" max="17" width="30.7109375" style="1" customWidth="1"/>
    <col min="18" max="18" width="16.7109375" style="1" customWidth="1"/>
    <col min="19" max="19" width="5.7109375" style="52" customWidth="1"/>
    <col min="20" max="20" width="14.7109375" style="1" customWidth="1"/>
    <col min="21" max="16384" width="11.42578125" style="1"/>
  </cols>
  <sheetData>
    <row r="1" spans="1:20">
      <c r="K1" s="55" t="str">
        <f>Start!A24</f>
        <v>V. 1.8 vom 12.10.2025 / M. Brupbacher</v>
      </c>
      <c r="L1" s="55"/>
      <c r="M1" s="55"/>
    </row>
    <row r="4" spans="1:20" ht="15.75">
      <c r="R4" s="60"/>
    </row>
    <row r="5" spans="1:20" ht="10.5" customHeight="1"/>
    <row r="6" spans="1:20" ht="18">
      <c r="A6" s="175" t="str">
        <f>IF(Daten!A23=1,Daten!I23,Daten!I24)</f>
        <v>Meldeblatt                   2025/2026</v>
      </c>
      <c r="B6" s="176"/>
      <c r="C6" s="177" t="str">
        <f>IF(Daten!A23=1,Daten!H23,Daten!H24)</f>
        <v>SGM-G10 / CSG C-10 / CSG-F10</v>
      </c>
      <c r="D6" s="178"/>
      <c r="E6" s="178"/>
      <c r="F6" s="178"/>
      <c r="G6" s="178"/>
      <c r="H6" s="178"/>
      <c r="I6" s="179"/>
      <c r="S6" s="180"/>
      <c r="T6" s="180"/>
    </row>
    <row r="7" spans="1:20" ht="15.6" customHeight="1">
      <c r="A7" s="55" t="s">
        <v>109</v>
      </c>
      <c r="B7" s="55"/>
      <c r="C7" s="199" t="s">
        <v>128</v>
      </c>
      <c r="D7" s="200"/>
      <c r="E7" s="200"/>
      <c r="F7" s="200"/>
      <c r="G7" s="200"/>
      <c r="H7" s="200"/>
      <c r="I7" s="201"/>
      <c r="S7" s="180"/>
      <c r="T7" s="180"/>
    </row>
    <row r="8" spans="1:20" ht="15.6" customHeight="1">
      <c r="A8" s="157" t="s">
        <v>8</v>
      </c>
      <c r="B8" s="157"/>
      <c r="C8" s="202"/>
      <c r="D8" s="203"/>
      <c r="E8" s="203"/>
      <c r="F8" s="203"/>
      <c r="G8" s="203"/>
      <c r="H8" s="203"/>
      <c r="I8" s="204"/>
    </row>
    <row r="9" spans="1:20" ht="26.1" customHeight="1">
      <c r="A9" s="156" t="s">
        <v>9</v>
      </c>
      <c r="B9" s="157"/>
      <c r="C9" s="158">
        <f>Start!F11</f>
        <v>0</v>
      </c>
      <c r="D9" s="159"/>
      <c r="E9" s="159"/>
      <c r="F9" s="159"/>
      <c r="G9" s="159"/>
      <c r="H9" s="159"/>
      <c r="I9" s="160"/>
    </row>
    <row r="10" spans="1:20" ht="16.5" customHeight="1">
      <c r="A10" s="55"/>
      <c r="B10" s="2"/>
      <c r="C10" s="161"/>
      <c r="D10" s="162"/>
      <c r="E10" s="162"/>
      <c r="F10" s="162"/>
      <c r="G10" s="162"/>
      <c r="H10" s="162"/>
      <c r="I10" s="163"/>
    </row>
    <row r="11" spans="1:20" ht="16.5" customHeight="1">
      <c r="A11" s="55"/>
      <c r="B11" s="2"/>
      <c r="C11" s="209" t="e">
        <f>Start!F12</f>
        <v>#N/A</v>
      </c>
      <c r="D11" s="210"/>
      <c r="E11" s="211"/>
      <c r="F11" s="212" t="e">
        <f>Start!F13</f>
        <v>#N/A</v>
      </c>
      <c r="G11" s="165" t="e">
        <f>Start!F14</f>
        <v>#N/A</v>
      </c>
      <c r="H11" s="166"/>
      <c r="I11" s="167"/>
    </row>
    <row r="12" spans="1:20" s="2" customFormat="1" ht="16.5" customHeight="1">
      <c r="A12" s="168" t="s">
        <v>110</v>
      </c>
      <c r="B12" s="169"/>
      <c r="C12" s="172">
        <f>Start!F15</f>
        <v>0</v>
      </c>
      <c r="D12" s="173"/>
      <c r="E12" s="173"/>
      <c r="F12" s="173"/>
      <c r="G12" s="173"/>
      <c r="H12" s="173"/>
      <c r="I12" s="174"/>
      <c r="K12" s="144"/>
      <c r="L12" s="144"/>
      <c r="M12" s="144"/>
      <c r="N12" s="144"/>
      <c r="S12" s="70"/>
    </row>
    <row r="13" spans="1:20" ht="15.75">
      <c r="A13" s="168"/>
      <c r="B13" s="169"/>
      <c r="C13" s="145">
        <f>Start!F16</f>
        <v>0</v>
      </c>
      <c r="D13" s="146"/>
      <c r="E13" s="146"/>
      <c r="F13" s="146"/>
      <c r="G13" s="146"/>
      <c r="H13" s="146"/>
      <c r="I13" s="147"/>
      <c r="K13" s="2"/>
      <c r="L13" s="2"/>
      <c r="M13" s="2"/>
      <c r="N13" s="3"/>
    </row>
    <row r="14" spans="1:20">
      <c r="A14" s="168"/>
      <c r="B14" s="169"/>
      <c r="C14" s="148">
        <f>Start!F17</f>
        <v>0</v>
      </c>
      <c r="D14" s="149"/>
      <c r="E14" s="149"/>
      <c r="F14" s="149"/>
      <c r="G14" s="149"/>
      <c r="H14" s="149"/>
      <c r="I14" s="150"/>
      <c r="K14" s="2"/>
      <c r="L14" s="2"/>
      <c r="M14" s="2"/>
      <c r="N14" s="2"/>
    </row>
    <row r="15" spans="1:20">
      <c r="A15" s="170"/>
      <c r="B15" s="171"/>
      <c r="C15" s="151"/>
      <c r="D15" s="152"/>
      <c r="E15" s="152"/>
      <c r="F15" s="152"/>
      <c r="G15" s="152"/>
      <c r="H15" s="152"/>
      <c r="I15" s="153"/>
      <c r="K15" s="2"/>
      <c r="L15" s="2"/>
      <c r="M15" s="2"/>
    </row>
    <row r="16" spans="1:20" s="2" customFormat="1" ht="14.25">
      <c r="A16" s="121" t="s">
        <v>4</v>
      </c>
      <c r="B16" s="122"/>
      <c r="C16" s="50" t="s">
        <v>6</v>
      </c>
      <c r="D16" s="154"/>
      <c r="E16" s="154"/>
      <c r="F16" s="154"/>
      <c r="G16" s="154"/>
      <c r="H16" s="154"/>
      <c r="I16" s="155"/>
      <c r="S16" s="70"/>
    </row>
    <row r="17" spans="1:20" ht="15.75">
      <c r="A17" s="134">
        <f>Start!F18</f>
        <v>0</v>
      </c>
      <c r="B17" s="135"/>
      <c r="C17" s="136">
        <f>Start!F19</f>
        <v>0</v>
      </c>
      <c r="D17" s="137"/>
      <c r="E17" s="137"/>
      <c r="F17" s="137"/>
      <c r="G17" s="137"/>
      <c r="H17" s="137"/>
      <c r="I17" s="138"/>
      <c r="J17" s="37" t="s">
        <v>12</v>
      </c>
      <c r="K17" s="36"/>
      <c r="L17" s="36"/>
      <c r="M17" s="36"/>
      <c r="N17" s="36"/>
      <c r="O17" s="36"/>
      <c r="P17" s="36"/>
      <c r="Q17" s="36"/>
    </row>
    <row r="18" spans="1:20" ht="15.75">
      <c r="A18" s="38" t="s">
        <v>10</v>
      </c>
      <c r="B18" s="4"/>
      <c r="C18" s="121" t="s">
        <v>11</v>
      </c>
      <c r="D18" s="139"/>
      <c r="E18" s="139"/>
      <c r="F18" s="139"/>
      <c r="G18" s="139"/>
      <c r="H18" s="139"/>
      <c r="I18" s="122"/>
      <c r="J18" s="37" t="s">
        <v>108</v>
      </c>
      <c r="K18" s="37"/>
      <c r="L18" s="37"/>
      <c r="M18" s="37"/>
      <c r="N18" s="37"/>
      <c r="O18" s="37"/>
      <c r="P18" s="37"/>
      <c r="Q18" s="36"/>
      <c r="R18" s="67"/>
      <c r="S18" s="71"/>
      <c r="T18" s="67"/>
    </row>
    <row r="19" spans="1:20" ht="15.75" customHeight="1">
      <c r="A19" s="39" t="s">
        <v>13</v>
      </c>
      <c r="B19" s="51"/>
      <c r="E19" s="140" t="s">
        <v>112</v>
      </c>
      <c r="F19" s="140"/>
      <c r="G19" s="140"/>
      <c r="H19" s="140"/>
      <c r="I19" s="141"/>
      <c r="J19" s="37" t="s">
        <v>16</v>
      </c>
      <c r="K19" s="37"/>
      <c r="L19" s="37"/>
      <c r="M19" s="37"/>
      <c r="N19" s="37"/>
      <c r="O19" s="37"/>
      <c r="P19" s="37"/>
      <c r="Q19" s="36"/>
      <c r="R19" s="67"/>
      <c r="S19" s="71"/>
      <c r="T19" s="67"/>
    </row>
    <row r="20" spans="1:20" ht="15.75" customHeight="1">
      <c r="A20" s="40" t="s">
        <v>14</v>
      </c>
      <c r="B20" s="5"/>
      <c r="F20" s="142" t="s">
        <v>15</v>
      </c>
      <c r="G20" s="142"/>
      <c r="H20" s="142"/>
      <c r="I20" s="143"/>
      <c r="J20" s="67"/>
      <c r="K20" s="67"/>
      <c r="L20" s="119" t="s">
        <v>674</v>
      </c>
      <c r="M20" s="68" t="s">
        <v>127</v>
      </c>
      <c r="N20" s="68"/>
      <c r="O20" s="67"/>
      <c r="P20" s="67"/>
      <c r="R20" s="67"/>
      <c r="S20" s="71"/>
      <c r="T20" s="67"/>
    </row>
    <row r="21" spans="1:20">
      <c r="A21" s="6" t="s">
        <v>17</v>
      </c>
      <c r="B21" s="7" t="s">
        <v>18</v>
      </c>
      <c r="C21" s="56" t="s">
        <v>19</v>
      </c>
      <c r="D21" s="56" t="s">
        <v>20</v>
      </c>
      <c r="E21" s="56" t="s">
        <v>21</v>
      </c>
      <c r="F21" s="56" t="s">
        <v>22</v>
      </c>
      <c r="G21" s="56" t="s">
        <v>23</v>
      </c>
      <c r="H21" s="56" t="s">
        <v>24</v>
      </c>
      <c r="I21" s="47" t="s">
        <v>24</v>
      </c>
      <c r="K21" s="72" t="s">
        <v>25</v>
      </c>
      <c r="L21" s="120"/>
      <c r="M21" s="73" t="s">
        <v>121</v>
      </c>
      <c r="N21" s="72" t="s">
        <v>114</v>
      </c>
      <c r="O21" s="72" t="s">
        <v>115</v>
      </c>
      <c r="P21" s="72" t="s">
        <v>119</v>
      </c>
      <c r="Q21" s="72" t="s">
        <v>120</v>
      </c>
      <c r="R21" s="72" t="s">
        <v>116</v>
      </c>
      <c r="S21" s="73" t="s">
        <v>117</v>
      </c>
      <c r="T21" s="72" t="s">
        <v>118</v>
      </c>
    </row>
    <row r="22" spans="1:20" ht="20.100000000000001" customHeight="1">
      <c r="A22" s="8">
        <v>1</v>
      </c>
      <c r="B22" s="66"/>
      <c r="C22" s="91"/>
      <c r="D22" s="48"/>
      <c r="E22" s="90"/>
      <c r="F22" s="90"/>
      <c r="G22" s="90"/>
      <c r="H22" s="90">
        <f>SUM(E22:G22)</f>
        <v>0</v>
      </c>
      <c r="I22" s="90"/>
      <c r="J22" s="94"/>
      <c r="K22" s="83"/>
      <c r="L22" s="101"/>
      <c r="M22" s="83"/>
      <c r="N22" s="84"/>
      <c r="O22" s="84"/>
      <c r="P22" s="84"/>
      <c r="Q22" s="84"/>
      <c r="R22" s="84"/>
      <c r="S22" s="85"/>
      <c r="T22" s="84"/>
    </row>
    <row r="23" spans="1:20" ht="20.100000000000001" customHeight="1">
      <c r="A23" s="8">
        <v>2</v>
      </c>
      <c r="B23" s="74"/>
      <c r="C23" s="91"/>
      <c r="D23" s="48"/>
      <c r="E23" s="90"/>
      <c r="F23" s="90"/>
      <c r="G23" s="90"/>
      <c r="H23" s="90">
        <f>SUM(E23:G23)</f>
        <v>0</v>
      </c>
      <c r="I23" s="90"/>
      <c r="J23" s="94"/>
      <c r="K23" s="83"/>
      <c r="L23" s="100"/>
      <c r="M23" s="85"/>
      <c r="N23" s="84"/>
      <c r="O23" s="84"/>
      <c r="P23" s="84"/>
      <c r="Q23" s="84"/>
      <c r="R23" s="84"/>
      <c r="S23" s="85"/>
      <c r="T23" s="84"/>
    </row>
    <row r="24" spans="1:20" ht="20.100000000000001" customHeight="1">
      <c r="A24" s="8">
        <v>3</v>
      </c>
      <c r="B24" s="74"/>
      <c r="C24" s="91"/>
      <c r="D24" s="48"/>
      <c r="E24" s="90"/>
      <c r="F24" s="90"/>
      <c r="G24" s="90"/>
      <c r="H24" s="90">
        <f>SUM(E24:G24)</f>
        <v>0</v>
      </c>
      <c r="I24" s="90"/>
      <c r="J24" s="94"/>
      <c r="K24" s="83"/>
      <c r="L24" s="100"/>
      <c r="M24" s="83"/>
      <c r="N24" s="84"/>
      <c r="O24" s="84"/>
      <c r="P24" s="84"/>
      <c r="Q24" s="84"/>
      <c r="R24" s="84"/>
      <c r="S24" s="85"/>
      <c r="T24" s="84"/>
    </row>
    <row r="25" spans="1:20" ht="20.100000000000001" customHeight="1">
      <c r="A25" s="8">
        <v>4</v>
      </c>
      <c r="B25" s="49"/>
      <c r="C25" s="91"/>
      <c r="D25" s="48"/>
      <c r="E25" s="90"/>
      <c r="F25" s="90"/>
      <c r="G25" s="90"/>
      <c r="H25" s="90">
        <f t="shared" ref="H25:H41" si="0">SUM(E25:G25)</f>
        <v>0</v>
      </c>
      <c r="I25" s="90"/>
      <c r="J25" s="94"/>
      <c r="K25" s="83"/>
      <c r="L25" s="100"/>
      <c r="M25" s="83"/>
      <c r="N25" s="86"/>
      <c r="O25" s="86"/>
      <c r="P25" s="86"/>
      <c r="Q25" s="86"/>
      <c r="R25" s="86"/>
      <c r="S25" s="83"/>
      <c r="T25" s="86"/>
    </row>
    <row r="26" spans="1:20" ht="20.100000000000001" customHeight="1">
      <c r="A26" s="8">
        <v>5</v>
      </c>
      <c r="B26" s="49"/>
      <c r="C26" s="91"/>
      <c r="D26" s="48"/>
      <c r="E26" s="90"/>
      <c r="F26" s="90"/>
      <c r="G26" s="90"/>
      <c r="H26" s="90">
        <f t="shared" si="0"/>
        <v>0</v>
      </c>
      <c r="I26" s="90"/>
      <c r="J26" s="94"/>
      <c r="K26" s="83"/>
      <c r="L26" s="100"/>
      <c r="M26" s="83"/>
      <c r="N26" s="86"/>
      <c r="O26" s="86"/>
      <c r="P26" s="86"/>
      <c r="Q26" s="86"/>
      <c r="R26" s="86"/>
      <c r="S26" s="83"/>
      <c r="T26" s="86"/>
    </row>
    <row r="27" spans="1:20" ht="20.100000000000001" customHeight="1">
      <c r="A27" s="8">
        <v>6</v>
      </c>
      <c r="B27" s="49"/>
      <c r="C27" s="91"/>
      <c r="D27" s="48"/>
      <c r="E27" s="90"/>
      <c r="F27" s="90"/>
      <c r="G27" s="90"/>
      <c r="H27" s="90">
        <f t="shared" si="0"/>
        <v>0</v>
      </c>
      <c r="I27" s="90"/>
      <c r="J27" s="94"/>
      <c r="K27" s="83"/>
      <c r="L27" s="100"/>
      <c r="M27" s="83"/>
      <c r="N27" s="86"/>
      <c r="O27" s="86"/>
      <c r="P27" s="86"/>
      <c r="Q27" s="86"/>
      <c r="R27" s="86"/>
      <c r="S27" s="83"/>
      <c r="T27" s="86"/>
    </row>
    <row r="28" spans="1:20" ht="20.100000000000001" customHeight="1">
      <c r="A28" s="8">
        <v>7</v>
      </c>
      <c r="B28" s="49"/>
      <c r="C28" s="91"/>
      <c r="D28" s="48"/>
      <c r="E28" s="90"/>
      <c r="F28" s="90"/>
      <c r="G28" s="90"/>
      <c r="H28" s="90">
        <f t="shared" si="0"/>
        <v>0</v>
      </c>
      <c r="I28" s="90"/>
      <c r="J28" s="94"/>
      <c r="K28" s="83"/>
      <c r="L28" s="100"/>
      <c r="M28" s="83"/>
      <c r="N28" s="86"/>
      <c r="O28" s="86"/>
      <c r="P28" s="86"/>
      <c r="Q28" s="86"/>
      <c r="R28" s="86"/>
      <c r="S28" s="83"/>
      <c r="T28" s="86"/>
    </row>
    <row r="29" spans="1:20" ht="20.100000000000001" customHeight="1">
      <c r="A29" s="8">
        <v>8</v>
      </c>
      <c r="B29" s="49"/>
      <c r="C29" s="91"/>
      <c r="D29" s="48"/>
      <c r="E29" s="90"/>
      <c r="F29" s="90"/>
      <c r="G29" s="90"/>
      <c r="H29" s="90">
        <f t="shared" si="0"/>
        <v>0</v>
      </c>
      <c r="I29" s="90"/>
      <c r="J29" s="94"/>
      <c r="K29" s="83"/>
      <c r="L29" s="100"/>
      <c r="M29" s="83"/>
      <c r="N29" s="86"/>
      <c r="O29" s="86"/>
      <c r="P29" s="86"/>
      <c r="Q29" s="86"/>
      <c r="R29" s="86"/>
      <c r="S29" s="83"/>
      <c r="T29" s="86"/>
    </row>
    <row r="30" spans="1:20" ht="20.100000000000001" customHeight="1">
      <c r="A30" s="8">
        <v>9</v>
      </c>
      <c r="B30" s="49"/>
      <c r="C30" s="91"/>
      <c r="D30" s="48"/>
      <c r="E30" s="90"/>
      <c r="F30" s="90"/>
      <c r="G30" s="90"/>
      <c r="H30" s="90">
        <f t="shared" si="0"/>
        <v>0</v>
      </c>
      <c r="I30" s="90"/>
      <c r="J30" s="94"/>
      <c r="K30" s="83"/>
      <c r="L30" s="100"/>
      <c r="M30" s="83"/>
      <c r="N30" s="86"/>
      <c r="O30" s="86"/>
      <c r="P30" s="86"/>
      <c r="Q30" s="86"/>
      <c r="R30" s="86"/>
      <c r="S30" s="83"/>
      <c r="T30" s="86"/>
    </row>
    <row r="31" spans="1:20" ht="20.100000000000001" customHeight="1">
      <c r="A31" s="8">
        <v>10</v>
      </c>
      <c r="B31" s="49"/>
      <c r="C31" s="91"/>
      <c r="D31" s="48"/>
      <c r="E31" s="90"/>
      <c r="F31" s="90"/>
      <c r="G31" s="90"/>
      <c r="H31" s="90">
        <f t="shared" si="0"/>
        <v>0</v>
      </c>
      <c r="I31" s="90"/>
      <c r="J31" s="94"/>
      <c r="K31" s="83"/>
      <c r="L31" s="100"/>
      <c r="M31" s="83"/>
      <c r="N31" s="86"/>
      <c r="O31" s="86"/>
      <c r="P31" s="86"/>
      <c r="Q31" s="86"/>
      <c r="R31" s="86"/>
      <c r="S31" s="83"/>
      <c r="T31" s="86"/>
    </row>
    <row r="32" spans="1:20" ht="20.100000000000001" customHeight="1">
      <c r="A32" s="8">
        <v>11</v>
      </c>
      <c r="B32" s="49"/>
      <c r="C32" s="91"/>
      <c r="D32" s="48"/>
      <c r="E32" s="90"/>
      <c r="F32" s="90"/>
      <c r="G32" s="90"/>
      <c r="H32" s="90">
        <f t="shared" si="0"/>
        <v>0</v>
      </c>
      <c r="I32" s="90"/>
      <c r="J32" s="94"/>
      <c r="K32" s="83"/>
      <c r="L32" s="100"/>
      <c r="M32" s="83"/>
      <c r="N32" s="86"/>
      <c r="O32" s="86"/>
      <c r="P32" s="86"/>
      <c r="Q32" s="86"/>
      <c r="R32" s="86"/>
      <c r="S32" s="83"/>
      <c r="T32" s="86"/>
    </row>
    <row r="33" spans="1:20" ht="20.100000000000001" customHeight="1">
      <c r="A33" s="8">
        <v>12</v>
      </c>
      <c r="B33" s="49"/>
      <c r="C33" s="91"/>
      <c r="D33" s="48"/>
      <c r="E33" s="90"/>
      <c r="F33" s="90"/>
      <c r="G33" s="90"/>
      <c r="H33" s="90">
        <f t="shared" si="0"/>
        <v>0</v>
      </c>
      <c r="I33" s="90"/>
      <c r="J33" s="94"/>
      <c r="K33" s="83"/>
      <c r="L33" s="100"/>
      <c r="M33" s="83"/>
      <c r="N33" s="86"/>
      <c r="O33" s="86"/>
      <c r="P33" s="86"/>
      <c r="Q33" s="86"/>
      <c r="R33" s="86"/>
      <c r="S33" s="83"/>
      <c r="T33" s="86"/>
    </row>
    <row r="34" spans="1:20" ht="20.100000000000001" customHeight="1">
      <c r="A34" s="8">
        <v>13</v>
      </c>
      <c r="B34" s="49"/>
      <c r="C34" s="91"/>
      <c r="D34" s="48"/>
      <c r="E34" s="90"/>
      <c r="F34" s="90"/>
      <c r="G34" s="90"/>
      <c r="H34" s="90">
        <f t="shared" si="0"/>
        <v>0</v>
      </c>
      <c r="I34" s="90"/>
      <c r="J34" s="94"/>
      <c r="K34" s="83"/>
      <c r="L34" s="100"/>
      <c r="M34" s="83"/>
      <c r="N34" s="86"/>
      <c r="O34" s="86"/>
      <c r="P34" s="86"/>
      <c r="Q34" s="86"/>
      <c r="R34" s="86"/>
      <c r="S34" s="83"/>
      <c r="T34" s="86"/>
    </row>
    <row r="35" spans="1:20" ht="20.100000000000001" customHeight="1">
      <c r="A35" s="8">
        <v>14</v>
      </c>
      <c r="B35" s="49"/>
      <c r="C35" s="91"/>
      <c r="D35" s="48"/>
      <c r="E35" s="90"/>
      <c r="F35" s="90"/>
      <c r="G35" s="90"/>
      <c r="H35" s="90">
        <f t="shared" si="0"/>
        <v>0</v>
      </c>
      <c r="I35" s="90"/>
      <c r="J35" s="94"/>
      <c r="K35" s="83"/>
      <c r="L35" s="100"/>
      <c r="M35" s="83"/>
      <c r="N35" s="86"/>
      <c r="O35" s="86"/>
      <c r="P35" s="86"/>
      <c r="Q35" s="86"/>
      <c r="R35" s="86"/>
      <c r="S35" s="83"/>
      <c r="T35" s="86"/>
    </row>
    <row r="36" spans="1:20" ht="20.100000000000001" customHeight="1">
      <c r="A36" s="8">
        <v>15</v>
      </c>
      <c r="B36" s="49"/>
      <c r="C36" s="91"/>
      <c r="D36" s="48"/>
      <c r="E36" s="90"/>
      <c r="F36" s="90"/>
      <c r="G36" s="90"/>
      <c r="H36" s="90">
        <f t="shared" si="0"/>
        <v>0</v>
      </c>
      <c r="I36" s="90"/>
      <c r="J36" s="94"/>
      <c r="K36" s="83"/>
      <c r="L36" s="100"/>
      <c r="M36" s="83"/>
      <c r="N36" s="86"/>
      <c r="O36" s="86"/>
      <c r="P36" s="86"/>
      <c r="Q36" s="86"/>
      <c r="R36" s="86"/>
      <c r="S36" s="83"/>
      <c r="T36" s="86"/>
    </row>
    <row r="37" spans="1:20" ht="20.100000000000001" customHeight="1">
      <c r="A37" s="8">
        <v>16</v>
      </c>
      <c r="B37" s="49"/>
      <c r="C37" s="91"/>
      <c r="D37" s="48"/>
      <c r="E37" s="90"/>
      <c r="F37" s="90"/>
      <c r="G37" s="90"/>
      <c r="H37" s="90">
        <f t="shared" si="0"/>
        <v>0</v>
      </c>
      <c r="I37" s="90"/>
      <c r="J37" s="94"/>
      <c r="K37" s="83"/>
      <c r="L37" s="100"/>
      <c r="M37" s="83"/>
      <c r="N37" s="86"/>
      <c r="O37" s="86"/>
      <c r="P37" s="86"/>
      <c r="Q37" s="86"/>
      <c r="R37" s="86"/>
      <c r="S37" s="83"/>
      <c r="T37" s="86"/>
    </row>
    <row r="38" spans="1:20" ht="20.100000000000001" customHeight="1">
      <c r="A38" s="8">
        <v>17</v>
      </c>
      <c r="B38" s="49"/>
      <c r="C38" s="91"/>
      <c r="D38" s="48"/>
      <c r="E38" s="90"/>
      <c r="F38" s="90"/>
      <c r="G38" s="90"/>
      <c r="H38" s="90">
        <f t="shared" si="0"/>
        <v>0</v>
      </c>
      <c r="I38" s="90"/>
      <c r="J38" s="94"/>
      <c r="K38" s="83"/>
      <c r="L38" s="100"/>
      <c r="M38" s="83"/>
      <c r="N38" s="86"/>
      <c r="O38" s="86"/>
      <c r="P38" s="86"/>
      <c r="Q38" s="86"/>
      <c r="R38" s="86"/>
      <c r="S38" s="83"/>
      <c r="T38" s="86"/>
    </row>
    <row r="39" spans="1:20" ht="20.100000000000001" customHeight="1">
      <c r="A39" s="8">
        <v>18</v>
      </c>
      <c r="B39" s="49"/>
      <c r="C39" s="91"/>
      <c r="D39" s="48"/>
      <c r="E39" s="90"/>
      <c r="F39" s="90"/>
      <c r="G39" s="90"/>
      <c r="H39" s="90">
        <f t="shared" si="0"/>
        <v>0</v>
      </c>
      <c r="I39" s="90"/>
      <c r="J39" s="94"/>
      <c r="K39" s="83"/>
      <c r="L39" s="100"/>
      <c r="M39" s="83"/>
      <c r="N39" s="86"/>
      <c r="O39" s="86"/>
      <c r="P39" s="86"/>
      <c r="Q39" s="86"/>
      <c r="R39" s="86"/>
      <c r="S39" s="83"/>
      <c r="T39" s="86"/>
    </row>
    <row r="40" spans="1:20" ht="20.100000000000001" customHeight="1">
      <c r="A40" s="8">
        <v>19</v>
      </c>
      <c r="B40" s="49"/>
      <c r="C40" s="91"/>
      <c r="D40" s="48"/>
      <c r="E40" s="90"/>
      <c r="F40" s="90"/>
      <c r="G40" s="90"/>
      <c r="H40" s="90">
        <f t="shared" si="0"/>
        <v>0</v>
      </c>
      <c r="I40" s="90"/>
      <c r="J40" s="94"/>
      <c r="K40" s="83"/>
      <c r="L40" s="100"/>
      <c r="M40" s="83"/>
      <c r="N40" s="86"/>
      <c r="O40" s="86"/>
      <c r="P40" s="86"/>
      <c r="Q40" s="86"/>
      <c r="R40" s="86"/>
      <c r="S40" s="83"/>
      <c r="T40" s="86"/>
    </row>
    <row r="41" spans="1:20" ht="20.100000000000001" customHeight="1">
      <c r="A41" s="8">
        <v>20</v>
      </c>
      <c r="B41" s="49"/>
      <c r="C41" s="91"/>
      <c r="D41" s="48"/>
      <c r="E41" s="90"/>
      <c r="F41" s="90"/>
      <c r="G41" s="90"/>
      <c r="H41" s="90">
        <f t="shared" si="0"/>
        <v>0</v>
      </c>
      <c r="I41" s="90"/>
      <c r="J41" s="94"/>
      <c r="K41" s="83"/>
      <c r="L41" s="100"/>
      <c r="M41" s="83"/>
      <c r="N41" s="86"/>
      <c r="O41" s="86"/>
      <c r="P41" s="86"/>
      <c r="Q41" s="86"/>
      <c r="R41" s="86"/>
      <c r="S41" s="83"/>
      <c r="T41" s="86"/>
    </row>
    <row r="42" spans="1:20">
      <c r="A42" s="121" t="s">
        <v>26</v>
      </c>
      <c r="B42" s="122"/>
      <c r="C42" s="187">
        <v>45728</v>
      </c>
      <c r="D42" s="188"/>
      <c r="E42" s="188"/>
      <c r="F42" s="188"/>
      <c r="G42" s="188"/>
      <c r="H42" s="188"/>
      <c r="I42" s="189"/>
      <c r="K42" s="52"/>
      <c r="L42" s="52"/>
      <c r="M42" s="52"/>
    </row>
    <row r="43" spans="1:20" ht="24.95" customHeight="1">
      <c r="A43" s="126" t="s">
        <v>27</v>
      </c>
      <c r="B43" s="127"/>
      <c r="C43" s="128" t="str">
        <f>IF(Daten!A23=1,Daten!J23,Daten!J24)</f>
        <v>martin.brupbacher@swissshooting.ch</v>
      </c>
      <c r="D43" s="128"/>
      <c r="E43" s="128"/>
      <c r="F43" s="128"/>
      <c r="G43" s="128"/>
      <c r="H43" s="128"/>
      <c r="I43" s="128"/>
      <c r="K43" s="53">
        <f>SUM(K22:K41)</f>
        <v>0</v>
      </c>
      <c r="L43" s="54" t="s">
        <v>28</v>
      </c>
      <c r="M43" s="69"/>
      <c r="N43" s="54"/>
    </row>
    <row r="44" spans="1:20" ht="24.95" customHeight="1">
      <c r="A44" s="129" t="s">
        <v>111</v>
      </c>
      <c r="B44" s="130"/>
      <c r="C44" s="131" t="str">
        <f>IF(Daten!A23=1,Daten!K23,Daten!K24)</f>
        <v>Martin Brupbacher, Auswertung SGM-G10 Feldmatt 12, 6030 Ebikon</v>
      </c>
      <c r="D44" s="132"/>
      <c r="E44" s="132"/>
      <c r="F44" s="132"/>
      <c r="G44" s="132"/>
      <c r="H44" s="132"/>
      <c r="I44" s="133"/>
    </row>
    <row r="45" spans="1:20" ht="14.25" customHeight="1"/>
    <row r="46" spans="1:20">
      <c r="B46" s="55"/>
      <c r="C46" s="55"/>
      <c r="D46" s="55"/>
      <c r="E46" s="55"/>
      <c r="F46" s="55"/>
      <c r="G46" s="55"/>
      <c r="H46" s="55"/>
      <c r="L46" s="55"/>
    </row>
    <row r="49" spans="2:12">
      <c r="B49" s="55"/>
    </row>
    <row r="51" spans="2:12">
      <c r="B51" s="55"/>
    </row>
    <row r="58" spans="2:12">
      <c r="L58" s="2"/>
    </row>
    <row r="59" spans="2:12">
      <c r="L59" s="2"/>
    </row>
    <row r="60" spans="2:12">
      <c r="L60" s="2"/>
    </row>
    <row r="61" spans="2:12">
      <c r="L61" s="2"/>
    </row>
    <row r="63" spans="2:12">
      <c r="L63" s="67"/>
    </row>
    <row r="64" spans="2:12">
      <c r="L64" s="67"/>
    </row>
    <row r="65" spans="12:12">
      <c r="L65" s="191"/>
    </row>
    <row r="66" spans="12:12">
      <c r="L66" s="192"/>
    </row>
    <row r="67" spans="12:12">
      <c r="L67" s="102"/>
    </row>
    <row r="68" spans="12:12">
      <c r="L68" s="102"/>
    </row>
    <row r="69" spans="12:12">
      <c r="L69" s="102"/>
    </row>
    <row r="70" spans="12:12">
      <c r="L70" s="102"/>
    </row>
    <row r="71" spans="12:12">
      <c r="L71" s="102"/>
    </row>
    <row r="72" spans="12:12">
      <c r="L72" s="102"/>
    </row>
    <row r="73" spans="12:12">
      <c r="L73" s="102"/>
    </row>
    <row r="74" spans="12:12">
      <c r="L74" s="102"/>
    </row>
    <row r="75" spans="12:12">
      <c r="L75" s="102"/>
    </row>
    <row r="76" spans="12:12">
      <c r="L76" s="102"/>
    </row>
    <row r="77" spans="12:12">
      <c r="L77" s="102"/>
    </row>
    <row r="78" spans="12:12">
      <c r="L78" s="102"/>
    </row>
    <row r="79" spans="12:12">
      <c r="L79" s="102"/>
    </row>
    <row r="80" spans="12:12">
      <c r="L80" s="102"/>
    </row>
    <row r="81" spans="12:12">
      <c r="L81" s="102"/>
    </row>
    <row r="82" spans="12:12">
      <c r="L82" s="102"/>
    </row>
    <row r="83" spans="12:12">
      <c r="L83" s="102"/>
    </row>
    <row r="84" spans="12:12">
      <c r="L84" s="102"/>
    </row>
    <row r="85" spans="12:12">
      <c r="L85" s="102"/>
    </row>
    <row r="86" spans="12:12">
      <c r="L86" s="102"/>
    </row>
    <row r="87" spans="12:12">
      <c r="L87" s="52"/>
    </row>
    <row r="88" spans="12:12" ht="15.75">
      <c r="L88" s="54"/>
    </row>
  </sheetData>
  <sheetProtection algorithmName="SHA-512" hashValue="WqpHNZYrWxDhIBtROzliJokhhZ8MRkKtqVh6kocihRZieYnQO2kU0r6c3ZM9SGTuJNhm+ledDlX1X/sOMaDTag==" saltValue="bWKixhLNdYpnTjkB4D2pNg==" spinCount="100000" sheet="1" selectLockedCells="1" sort="0"/>
  <mergeCells count="31">
    <mergeCell ref="C11:E11"/>
    <mergeCell ref="A44:B44"/>
    <mergeCell ref="C44:I44"/>
    <mergeCell ref="A17:B17"/>
    <mergeCell ref="C17:I17"/>
    <mergeCell ref="C18:I18"/>
    <mergeCell ref="E19:I19"/>
    <mergeCell ref="F20:I20"/>
    <mergeCell ref="A42:B42"/>
    <mergeCell ref="C42:I42"/>
    <mergeCell ref="C14:I14"/>
    <mergeCell ref="C15:I15"/>
    <mergeCell ref="A16:B16"/>
    <mergeCell ref="D16:I16"/>
    <mergeCell ref="A43:B43"/>
    <mergeCell ref="C43:I43"/>
    <mergeCell ref="L20:L21"/>
    <mergeCell ref="L65:L66"/>
    <mergeCell ref="A6:B6"/>
    <mergeCell ref="C6:I6"/>
    <mergeCell ref="S6:T6"/>
    <mergeCell ref="C7:I8"/>
    <mergeCell ref="S7:T7"/>
    <mergeCell ref="A8:B8"/>
    <mergeCell ref="A9:B9"/>
    <mergeCell ref="C9:I10"/>
    <mergeCell ref="G11:I11"/>
    <mergeCell ref="A12:B15"/>
    <mergeCell ref="C12:I12"/>
    <mergeCell ref="K12:N12"/>
    <mergeCell ref="C13:I13"/>
  </mergeCells>
  <conditionalFormatting sqref="A17:B17">
    <cfRule type="expression" dxfId="13" priority="10">
      <formula>ISBLANK($A$17)</formula>
    </cfRule>
  </conditionalFormatting>
  <conditionalFormatting sqref="A17:I17">
    <cfRule type="cellIs" dxfId="12" priority="5" operator="equal">
      <formula>0</formula>
    </cfRule>
  </conditionalFormatting>
  <conditionalFormatting sqref="C9">
    <cfRule type="cellIs" dxfId="11" priority="8" operator="equal">
      <formula>0</formula>
    </cfRule>
  </conditionalFormatting>
  <conditionalFormatting sqref="C11 F11:I11">
    <cfRule type="containsErrors" dxfId="10" priority="1">
      <formula>ISERROR(C11)</formula>
    </cfRule>
  </conditionalFormatting>
  <conditionalFormatting sqref="C12:I12">
    <cfRule type="expression" dxfId="9" priority="13">
      <formula>ISBLANK($C$12)</formula>
    </cfRule>
  </conditionalFormatting>
  <conditionalFormatting sqref="C12:I14">
    <cfRule type="cellIs" dxfId="8" priority="6" operator="equal">
      <formula>0</formula>
    </cfRule>
  </conditionalFormatting>
  <conditionalFormatting sqref="C13:I13">
    <cfRule type="expression" dxfId="7" priority="12">
      <formula>ISBLANK($C$13)</formula>
    </cfRule>
  </conditionalFormatting>
  <conditionalFormatting sqref="C14:I14">
    <cfRule type="expression" dxfId="6" priority="11">
      <formula>ISBLANK($C$14)</formula>
    </cfRule>
  </conditionalFormatting>
  <conditionalFormatting sqref="C17:I17">
    <cfRule type="expression" dxfId="5" priority="9">
      <formula>ISBLANK($C$17)</formula>
    </cfRule>
  </conditionalFormatting>
  <conditionalFormatting sqref="D22:D41">
    <cfRule type="cellIs" dxfId="4" priority="3" operator="equal">
      <formula>"M"</formula>
    </cfRule>
    <cfRule type="cellIs" dxfId="3" priority="4" operator="equal">
      <formula>"E"</formula>
    </cfRule>
  </conditionalFormatting>
  <conditionalFormatting sqref="H22:H41">
    <cfRule type="cellIs" dxfId="2" priority="7" operator="equal">
      <formula>0</formula>
    </cfRule>
  </conditionalFormatting>
  <conditionalFormatting sqref="K43">
    <cfRule type="cellIs" dxfId="1" priority="2" operator="equal">
      <formula>0</formula>
    </cfRule>
  </conditionalFormatting>
  <printOptions verticalCentered="1"/>
  <pageMargins left="0.51181102362204722" right="0.15748031496062992" top="0.15748031496062992" bottom="0.15748031496062992" header="0.31496062992125984" footer="7.874015748031496E-2"/>
  <pageSetup paperSize="9" orientation="portrait" r:id="rId1"/>
  <headerFooter>
    <oddFooter>&amp;L&amp;"-,Kursiv"&amp;8Schweizer Gruppenmeisterschaft G10m / G50m&amp;C&amp;"-,Kursiv"&amp;8&amp;F&amp;R&amp;"-,Kursiv"&amp;8 27.03.2025 / WKC M. Brupbacher</oddFooter>
  </headerFooter>
  <ignoredErrors>
    <ignoredError sqref="C11 G11:I11" evalError="1"/>
    <ignoredError sqref="H22:J41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C7A2-09B9-423E-9A85-D0EC07AA635C}">
  <sheetPr>
    <tabColor theme="8" tint="0.59999389629810485"/>
  </sheetPr>
  <dimension ref="A1:E50"/>
  <sheetViews>
    <sheetView showGridLines="0" zoomScaleNormal="100" workbookViewId="0">
      <selection activeCell="A40" sqref="A40"/>
    </sheetView>
  </sheetViews>
  <sheetFormatPr baseColWidth="10" defaultRowHeight="15"/>
  <cols>
    <col min="1" max="1" width="8.7109375" style="1" customWidth="1"/>
    <col min="2" max="2" width="19.7109375" style="1" customWidth="1"/>
    <col min="3" max="3" width="12.7109375" style="1" customWidth="1"/>
    <col min="4" max="4" width="41.5703125" style="1" customWidth="1"/>
    <col min="5" max="16384" width="11.42578125" style="1"/>
  </cols>
  <sheetData>
    <row r="1" spans="1:5">
      <c r="A1" s="190" t="s">
        <v>123</v>
      </c>
      <c r="B1" s="190"/>
      <c r="C1" s="190"/>
      <c r="D1" s="190"/>
      <c r="E1" s="190"/>
    </row>
    <row r="2" spans="1:5">
      <c r="A2" s="190" t="s">
        <v>125</v>
      </c>
      <c r="B2" s="190"/>
      <c r="C2" s="190"/>
      <c r="D2" s="190"/>
      <c r="E2" s="190"/>
    </row>
    <row r="4" spans="1:5" ht="15.75">
      <c r="A4" s="60" t="s">
        <v>136</v>
      </c>
    </row>
    <row r="5" spans="1:5" ht="9.9499999999999993" customHeight="1">
      <c r="A5" s="80"/>
    </row>
    <row r="6" spans="1:5" s="80" customFormat="1" ht="15.75">
      <c r="A6" s="81" t="s">
        <v>126</v>
      </c>
      <c r="B6" s="81" t="s">
        <v>114</v>
      </c>
      <c r="C6" s="81" t="s">
        <v>115</v>
      </c>
      <c r="D6" s="81" t="s">
        <v>124</v>
      </c>
      <c r="E6" s="81" t="s">
        <v>30</v>
      </c>
    </row>
    <row r="7" spans="1:5">
      <c r="A7" s="88"/>
      <c r="B7" s="88"/>
      <c r="C7" s="88"/>
      <c r="D7" s="88"/>
      <c r="E7" s="61" t="e">
        <f>Elite!$C$11</f>
        <v>#N/A</v>
      </c>
    </row>
    <row r="8" spans="1:5">
      <c r="A8" s="88"/>
      <c r="B8" s="88"/>
      <c r="C8" s="88"/>
      <c r="D8" s="88"/>
      <c r="E8" s="61" t="e">
        <f>Elite!$C$11</f>
        <v>#N/A</v>
      </c>
    </row>
    <row r="9" spans="1:5">
      <c r="A9" s="88"/>
      <c r="B9" s="88"/>
      <c r="C9" s="88"/>
      <c r="D9" s="88"/>
      <c r="E9" s="61" t="e">
        <f>Elite!$C$11</f>
        <v>#N/A</v>
      </c>
    </row>
    <row r="10" spans="1:5">
      <c r="A10" s="88"/>
      <c r="B10" s="88"/>
      <c r="C10" s="88"/>
      <c r="D10" s="88"/>
      <c r="E10" s="61" t="e">
        <f>Elite!$C$11</f>
        <v>#N/A</v>
      </c>
    </row>
    <row r="11" spans="1:5">
      <c r="A11" s="88"/>
      <c r="B11" s="88"/>
      <c r="C11" s="88"/>
      <c r="D11" s="88"/>
      <c r="E11" s="61" t="e">
        <f>Elite!$C$11</f>
        <v>#N/A</v>
      </c>
    </row>
    <row r="12" spans="1:5">
      <c r="A12" s="88"/>
      <c r="B12" s="88"/>
      <c r="C12" s="88"/>
      <c r="D12" s="88"/>
      <c r="E12" s="61" t="e">
        <f>Elite!$C$11</f>
        <v>#N/A</v>
      </c>
    </row>
    <row r="13" spans="1:5">
      <c r="A13" s="88"/>
      <c r="B13" s="88"/>
      <c r="C13" s="88"/>
      <c r="D13" s="88"/>
      <c r="E13" s="61" t="e">
        <f>Elite!$C$11</f>
        <v>#N/A</v>
      </c>
    </row>
    <row r="14" spans="1:5">
      <c r="A14" s="88"/>
      <c r="B14" s="88"/>
      <c r="C14" s="88"/>
      <c r="D14" s="88"/>
      <c r="E14" s="61" t="e">
        <f>Elite!$C$11</f>
        <v>#N/A</v>
      </c>
    </row>
    <row r="15" spans="1:5">
      <c r="A15" s="88"/>
      <c r="B15" s="88"/>
      <c r="C15" s="88"/>
      <c r="D15" s="88"/>
      <c r="E15" s="61" t="e">
        <f>Elite!$C$11</f>
        <v>#N/A</v>
      </c>
    </row>
    <row r="16" spans="1:5">
      <c r="A16" s="88"/>
      <c r="B16" s="88"/>
      <c r="C16" s="88"/>
      <c r="D16" s="88"/>
      <c r="E16" s="61" t="e">
        <f>Elite!$C$11</f>
        <v>#N/A</v>
      </c>
    </row>
    <row r="17" spans="1:5">
      <c r="A17" s="88"/>
      <c r="B17" s="88"/>
      <c r="C17" s="88"/>
      <c r="D17" s="88"/>
      <c r="E17" s="61" t="e">
        <f>Elite!$C$11</f>
        <v>#N/A</v>
      </c>
    </row>
    <row r="18" spans="1:5">
      <c r="A18" s="88"/>
      <c r="B18" s="88"/>
      <c r="C18" s="88"/>
      <c r="D18" s="88"/>
      <c r="E18" s="61" t="e">
        <f>Elite!$C$11</f>
        <v>#N/A</v>
      </c>
    </row>
    <row r="20" spans="1:5" ht="15.75">
      <c r="A20" s="60" t="s">
        <v>137</v>
      </c>
    </row>
    <row r="21" spans="1:5" ht="9.9499999999999993" customHeight="1">
      <c r="A21" s="80"/>
    </row>
    <row r="22" spans="1:5" s="80" customFormat="1" ht="15.75">
      <c r="A22" s="81" t="s">
        <v>126</v>
      </c>
      <c r="B22" s="81" t="s">
        <v>114</v>
      </c>
      <c r="C22" s="81" t="s">
        <v>115</v>
      </c>
      <c r="D22" s="81" t="s">
        <v>124</v>
      </c>
      <c r="E22" s="81" t="s">
        <v>30</v>
      </c>
    </row>
    <row r="23" spans="1:5">
      <c r="A23" s="88"/>
      <c r="B23" s="88"/>
      <c r="C23" s="88"/>
      <c r="D23" s="88"/>
      <c r="E23" s="61" t="e">
        <f>Elite!$C$11</f>
        <v>#N/A</v>
      </c>
    </row>
    <row r="24" spans="1:5">
      <c r="A24" s="88"/>
      <c r="B24" s="88"/>
      <c r="C24" s="88"/>
      <c r="D24" s="88"/>
      <c r="E24" s="61" t="e">
        <f>Elite!$C$11</f>
        <v>#N/A</v>
      </c>
    </row>
    <row r="25" spans="1:5">
      <c r="A25" s="88"/>
      <c r="B25" s="88"/>
      <c r="C25" s="88"/>
      <c r="D25" s="88"/>
      <c r="E25" s="61" t="e">
        <f>Elite!$C$11</f>
        <v>#N/A</v>
      </c>
    </row>
    <row r="26" spans="1:5">
      <c r="A26" s="88"/>
      <c r="B26" s="88"/>
      <c r="C26" s="88"/>
      <c r="D26" s="88"/>
      <c r="E26" s="61" t="e">
        <f>Elite!$C$11</f>
        <v>#N/A</v>
      </c>
    </row>
    <row r="27" spans="1:5">
      <c r="A27" s="88"/>
      <c r="B27" s="88"/>
      <c r="C27" s="88"/>
      <c r="D27" s="88"/>
      <c r="E27" s="61" t="e">
        <f>Elite!$C$11</f>
        <v>#N/A</v>
      </c>
    </row>
    <row r="28" spans="1:5">
      <c r="A28" s="88"/>
      <c r="B28" s="88"/>
      <c r="C28" s="88"/>
      <c r="D28" s="88"/>
      <c r="E28" s="61" t="e">
        <f>Elite!$C$11</f>
        <v>#N/A</v>
      </c>
    </row>
    <row r="29" spans="1:5">
      <c r="A29" s="88"/>
      <c r="B29" s="88"/>
      <c r="C29" s="88"/>
      <c r="D29" s="88"/>
      <c r="E29" s="61" t="e">
        <f>Elite!$C$11</f>
        <v>#N/A</v>
      </c>
    </row>
    <row r="30" spans="1:5">
      <c r="A30" s="88"/>
      <c r="B30" s="88"/>
      <c r="C30" s="88"/>
      <c r="D30" s="88"/>
      <c r="E30" s="61" t="e">
        <f>Elite!$C$11</f>
        <v>#N/A</v>
      </c>
    </row>
    <row r="31" spans="1:5">
      <c r="A31" s="88"/>
      <c r="B31" s="88"/>
      <c r="C31" s="88"/>
      <c r="D31" s="88"/>
      <c r="E31" s="61" t="e">
        <f>Elite!$C$11</f>
        <v>#N/A</v>
      </c>
    </row>
    <row r="32" spans="1:5">
      <c r="A32" s="88"/>
      <c r="B32" s="88"/>
      <c r="C32" s="88"/>
      <c r="D32" s="88"/>
      <c r="E32" s="61" t="e">
        <f>Elite!$C$11</f>
        <v>#N/A</v>
      </c>
    </row>
    <row r="33" spans="1:5">
      <c r="A33" s="88"/>
      <c r="B33" s="88"/>
      <c r="C33" s="88"/>
      <c r="D33" s="88"/>
      <c r="E33" s="61" t="e">
        <f>Elite!$C$11</f>
        <v>#N/A</v>
      </c>
    </row>
    <row r="34" spans="1:5">
      <c r="A34" s="88"/>
      <c r="B34" s="88"/>
      <c r="C34" s="88"/>
      <c r="D34" s="88"/>
      <c r="E34" s="61" t="e">
        <f>Elite!$C$11</f>
        <v>#N/A</v>
      </c>
    </row>
    <row r="36" spans="1:5" ht="15.75">
      <c r="A36" s="60" t="s">
        <v>138</v>
      </c>
    </row>
    <row r="37" spans="1:5" ht="9.9499999999999993" customHeight="1">
      <c r="A37" s="80"/>
    </row>
    <row r="38" spans="1:5" s="80" customFormat="1" ht="15.75">
      <c r="A38" s="81" t="s">
        <v>126</v>
      </c>
      <c r="B38" s="81" t="s">
        <v>114</v>
      </c>
      <c r="C38" s="81" t="s">
        <v>115</v>
      </c>
      <c r="D38" s="81" t="s">
        <v>124</v>
      </c>
      <c r="E38" s="81" t="s">
        <v>30</v>
      </c>
    </row>
    <row r="39" spans="1:5">
      <c r="A39" s="88"/>
      <c r="B39" s="88"/>
      <c r="C39" s="88"/>
      <c r="D39" s="88"/>
      <c r="E39" s="61" t="e">
        <f>Elite!$C$11</f>
        <v>#N/A</v>
      </c>
    </row>
    <row r="40" spans="1:5">
      <c r="A40" s="88"/>
      <c r="B40" s="88"/>
      <c r="C40" s="88"/>
      <c r="D40" s="88"/>
      <c r="E40" s="61" t="e">
        <f>Elite!$C$11</f>
        <v>#N/A</v>
      </c>
    </row>
    <row r="41" spans="1:5">
      <c r="A41" s="88"/>
      <c r="B41" s="88"/>
      <c r="C41" s="88"/>
      <c r="D41" s="88"/>
      <c r="E41" s="61" t="e">
        <f>Elite!$C$11</f>
        <v>#N/A</v>
      </c>
    </row>
    <row r="42" spans="1:5">
      <c r="A42" s="88"/>
      <c r="B42" s="88"/>
      <c r="C42" s="88"/>
      <c r="D42" s="88"/>
      <c r="E42" s="61" t="e">
        <f>Elite!$C$11</f>
        <v>#N/A</v>
      </c>
    </row>
    <row r="43" spans="1:5">
      <c r="A43" s="88"/>
      <c r="B43" s="88"/>
      <c r="C43" s="88"/>
      <c r="D43" s="88"/>
      <c r="E43" s="61" t="e">
        <f>Elite!$C$11</f>
        <v>#N/A</v>
      </c>
    </row>
    <row r="44" spans="1:5">
      <c r="A44" s="88"/>
      <c r="B44" s="88"/>
      <c r="C44" s="88"/>
      <c r="D44" s="88"/>
      <c r="E44" s="61" t="e">
        <f>Elite!$C$11</f>
        <v>#N/A</v>
      </c>
    </row>
    <row r="45" spans="1:5">
      <c r="A45" s="88"/>
      <c r="B45" s="88"/>
      <c r="C45" s="88"/>
      <c r="D45" s="88"/>
      <c r="E45" s="61" t="e">
        <f>Elite!$C$11</f>
        <v>#N/A</v>
      </c>
    </row>
    <row r="46" spans="1:5">
      <c r="A46" s="88"/>
      <c r="B46" s="88"/>
      <c r="C46" s="88"/>
      <c r="D46" s="88"/>
      <c r="E46" s="61" t="e">
        <f>Elite!$C$11</f>
        <v>#N/A</v>
      </c>
    </row>
    <row r="47" spans="1:5">
      <c r="A47" s="88"/>
      <c r="B47" s="88"/>
      <c r="C47" s="88"/>
      <c r="D47" s="88"/>
      <c r="E47" s="61" t="e">
        <f>Elite!$C$11</f>
        <v>#N/A</v>
      </c>
    </row>
    <row r="48" spans="1:5">
      <c r="A48" s="88"/>
      <c r="B48" s="88"/>
      <c r="C48" s="88"/>
      <c r="D48" s="88"/>
      <c r="E48" s="61" t="e">
        <f>Elite!$C$11</f>
        <v>#N/A</v>
      </c>
    </row>
    <row r="49" spans="1:5">
      <c r="A49" s="88"/>
      <c r="B49" s="88"/>
      <c r="C49" s="88"/>
      <c r="D49" s="88"/>
      <c r="E49" s="61" t="e">
        <f>Elite!$C$11</f>
        <v>#N/A</v>
      </c>
    </row>
    <row r="50" spans="1:5">
      <c r="A50" s="88"/>
      <c r="B50" s="88"/>
      <c r="C50" s="88"/>
      <c r="D50" s="88"/>
      <c r="E50" s="61" t="e">
        <f>Elite!$C$11</f>
        <v>#N/A</v>
      </c>
    </row>
  </sheetData>
  <sheetProtection algorithmName="SHA-512" hashValue="f6CAf19i5w5nF5fpsplRJbxXAsNLped+Mur4zXhWDxmObBU1bCAw2B/PTO7zuIEfKx2QiNvU7MM/S4mGFI422A==" saltValue="VzgVLJBH/DnaceFYnoZuIw==" spinCount="100000" sheet="1" objects="1" selectLockedCells="1" sort="0"/>
  <mergeCells count="2">
    <mergeCell ref="A1:E1"/>
    <mergeCell ref="A2:E2"/>
  </mergeCells>
  <conditionalFormatting sqref="E7:E18 E23:E34 E39:E50">
    <cfRule type="containsErrors" dxfId="0" priority="2">
      <formula>ISERROR(E7)</formula>
    </cfRule>
  </conditionalFormatting>
  <printOptions horizontalCentered="1"/>
  <pageMargins left="0.31496062992125984" right="0.31496062992125984" top="1.1811023622047245" bottom="0" header="0.39370078740157483" footer="0.31496062992125984"/>
  <pageSetup paperSize="9" orientation="portrait" r:id="rId1"/>
  <headerFooter>
    <oddHeader>&amp;L&amp;G&amp;C&amp;"Arial Black,Standard"&amp;14Schweizer Gruppenmeisterschaft SGM-G10 JUN U17
Championnat suisse de groupes CSG C-10 JUN U17&amp;R&amp;G</oddHeader>
    <oddFooter>&amp;L&amp;"-,Kursiv"&amp;8Schweizer Gruppenmeisterschaft G10m / G50m&amp;C&amp;"-,Kursiv"&amp;8&amp;F&amp;R&amp;"-,Kursiv"&amp;8 27.03.2025 / WKC M. Brupbacher</oddFooter>
  </headerFooter>
  <ignoredErrors>
    <ignoredError sqref="E7:E18 E23:E34 E39:E50" evalError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4CE5-56F0-4471-A2CA-83D8769FFA4C}">
  <dimension ref="A3:D268"/>
  <sheetViews>
    <sheetView showGridLines="0" workbookViewId="0">
      <selection activeCell="B17" sqref="B17"/>
    </sheetView>
  </sheetViews>
  <sheetFormatPr baseColWidth="10" defaultColWidth="11.5703125" defaultRowHeight="15"/>
  <cols>
    <col min="1" max="1" width="20.42578125" style="95" customWidth="1"/>
    <col min="2" max="2" width="45.140625" style="95" customWidth="1"/>
    <col min="3" max="16384" width="11.5703125" style="95"/>
  </cols>
  <sheetData>
    <row r="3" spans="1:4">
      <c r="A3" s="95" t="s">
        <v>139</v>
      </c>
      <c r="C3" s="95" t="s">
        <v>140</v>
      </c>
    </row>
    <row r="4" spans="1:4">
      <c r="A4" s="95" t="s">
        <v>141</v>
      </c>
      <c r="B4" s="95" t="s">
        <v>142</v>
      </c>
      <c r="C4" s="95" t="s">
        <v>143</v>
      </c>
      <c r="D4" s="95" t="s">
        <v>144</v>
      </c>
    </row>
    <row r="5" spans="1:4">
      <c r="A5" s="96" t="s">
        <v>145</v>
      </c>
      <c r="B5" s="96" t="s">
        <v>146</v>
      </c>
      <c r="C5" s="96">
        <v>32</v>
      </c>
      <c r="D5" s="96">
        <v>32</v>
      </c>
    </row>
    <row r="6" spans="1:4">
      <c r="A6" s="96" t="s">
        <v>147</v>
      </c>
      <c r="B6" s="96" t="s">
        <v>148</v>
      </c>
      <c r="C6" s="96">
        <v>9</v>
      </c>
      <c r="D6" s="96">
        <v>9</v>
      </c>
    </row>
    <row r="7" spans="1:4">
      <c r="A7" s="96" t="s">
        <v>149</v>
      </c>
      <c r="B7" s="96" t="s">
        <v>150</v>
      </c>
      <c r="C7" s="96">
        <v>8</v>
      </c>
      <c r="D7" s="96">
        <v>8</v>
      </c>
    </row>
    <row r="8" spans="1:4">
      <c r="A8" s="96" t="s">
        <v>151</v>
      </c>
      <c r="B8" s="96" t="s">
        <v>152</v>
      </c>
      <c r="C8" s="96">
        <v>11</v>
      </c>
      <c r="D8" s="96">
        <v>11</v>
      </c>
    </row>
    <row r="9" spans="1:4">
      <c r="A9" s="96" t="s">
        <v>153</v>
      </c>
      <c r="B9" s="96" t="s">
        <v>154</v>
      </c>
      <c r="C9" s="96">
        <v>11</v>
      </c>
      <c r="D9" s="96">
        <v>11</v>
      </c>
    </row>
    <row r="10" spans="1:4">
      <c r="A10" s="96" t="s">
        <v>155</v>
      </c>
      <c r="B10" s="96" t="s">
        <v>156</v>
      </c>
      <c r="C10" s="96">
        <v>1</v>
      </c>
      <c r="D10" s="96">
        <v>1</v>
      </c>
    </row>
    <row r="11" spans="1:4">
      <c r="A11" s="96" t="s">
        <v>157</v>
      </c>
      <c r="B11" s="96" t="s">
        <v>158</v>
      </c>
      <c r="C11" s="96">
        <v>31</v>
      </c>
      <c r="D11" s="96">
        <v>31</v>
      </c>
    </row>
    <row r="12" spans="1:4">
      <c r="A12" s="96" t="s">
        <v>159</v>
      </c>
      <c r="B12" s="96" t="s">
        <v>160</v>
      </c>
      <c r="C12" s="96">
        <v>27</v>
      </c>
      <c r="D12" s="96">
        <v>27</v>
      </c>
    </row>
    <row r="13" spans="1:4">
      <c r="A13" s="96" t="s">
        <v>161</v>
      </c>
      <c r="B13" s="96" t="s">
        <v>162</v>
      </c>
      <c r="C13" s="96">
        <v>17</v>
      </c>
      <c r="D13" s="96">
        <v>17</v>
      </c>
    </row>
    <row r="14" spans="1:4">
      <c r="A14" s="96" t="s">
        <v>163</v>
      </c>
      <c r="B14" s="96" t="s">
        <v>164</v>
      </c>
      <c r="C14" s="96">
        <v>12</v>
      </c>
      <c r="D14" s="96">
        <v>12</v>
      </c>
    </row>
    <row r="15" spans="1:4">
      <c r="A15" s="96" t="s">
        <v>165</v>
      </c>
      <c r="B15" s="96" t="s">
        <v>166</v>
      </c>
      <c r="C15" s="96">
        <v>1</v>
      </c>
      <c r="D15" s="96">
        <v>1</v>
      </c>
    </row>
    <row r="16" spans="1:4">
      <c r="A16" s="96" t="s">
        <v>167</v>
      </c>
      <c r="B16" s="96" t="s">
        <v>168</v>
      </c>
      <c r="C16" s="96">
        <v>32</v>
      </c>
      <c r="D16" s="96">
        <v>32</v>
      </c>
    </row>
    <row r="17" spans="1:4">
      <c r="A17" s="96" t="s">
        <v>169</v>
      </c>
      <c r="B17" s="96" t="s">
        <v>170</v>
      </c>
      <c r="C17" s="96">
        <v>2</v>
      </c>
      <c r="D17" s="96">
        <v>2</v>
      </c>
    </row>
    <row r="18" spans="1:4">
      <c r="A18" s="96" t="s">
        <v>171</v>
      </c>
      <c r="B18" s="96" t="s">
        <v>172</v>
      </c>
      <c r="C18" s="96">
        <v>2</v>
      </c>
      <c r="D18" s="96">
        <v>2</v>
      </c>
    </row>
    <row r="19" spans="1:4">
      <c r="A19" s="96" t="s">
        <v>173</v>
      </c>
      <c r="B19" s="96" t="s">
        <v>174</v>
      </c>
      <c r="C19" s="96">
        <v>11</v>
      </c>
      <c r="D19" s="96">
        <v>11</v>
      </c>
    </row>
    <row r="20" spans="1:4">
      <c r="A20" s="96" t="s">
        <v>175</v>
      </c>
      <c r="B20" s="96" t="s">
        <v>176</v>
      </c>
      <c r="C20" s="96">
        <v>11</v>
      </c>
      <c r="D20" s="96">
        <v>11</v>
      </c>
    </row>
    <row r="21" spans="1:4">
      <c r="A21" s="96" t="s">
        <v>177</v>
      </c>
      <c r="B21" s="96" t="s">
        <v>178</v>
      </c>
      <c r="C21" s="96">
        <v>2</v>
      </c>
      <c r="D21" s="96">
        <v>2</v>
      </c>
    </row>
    <row r="22" spans="1:4">
      <c r="A22" s="96" t="s">
        <v>179</v>
      </c>
      <c r="B22" s="96" t="s">
        <v>180</v>
      </c>
      <c r="C22" s="96">
        <v>13</v>
      </c>
      <c r="D22" s="96">
        <v>13</v>
      </c>
    </row>
    <row r="23" spans="1:4">
      <c r="A23" s="96" t="s">
        <v>181</v>
      </c>
      <c r="B23" s="96" t="s">
        <v>182</v>
      </c>
      <c r="C23" s="96">
        <v>2</v>
      </c>
      <c r="D23" s="96">
        <v>2</v>
      </c>
    </row>
    <row r="24" spans="1:4">
      <c r="A24" s="96" t="s">
        <v>183</v>
      </c>
      <c r="B24" s="96" t="s">
        <v>184</v>
      </c>
      <c r="C24" s="96">
        <v>5</v>
      </c>
      <c r="D24" s="96">
        <v>5</v>
      </c>
    </row>
    <row r="25" spans="1:4">
      <c r="A25" s="96" t="s">
        <v>185</v>
      </c>
      <c r="B25" s="96" t="s">
        <v>186</v>
      </c>
      <c r="C25" s="96">
        <v>9</v>
      </c>
      <c r="D25" s="96">
        <v>9</v>
      </c>
    </row>
    <row r="26" spans="1:4">
      <c r="A26" s="96" t="s">
        <v>187</v>
      </c>
      <c r="B26" s="96" t="s">
        <v>188</v>
      </c>
      <c r="C26" s="96">
        <v>25</v>
      </c>
      <c r="D26" s="96">
        <v>25</v>
      </c>
    </row>
    <row r="27" spans="1:4">
      <c r="A27" s="96" t="s">
        <v>189</v>
      </c>
      <c r="B27" s="96" t="s">
        <v>190</v>
      </c>
      <c r="C27" s="96">
        <v>3</v>
      </c>
      <c r="D27" s="96">
        <v>3</v>
      </c>
    </row>
    <row r="28" spans="1:4">
      <c r="A28" s="96" t="s">
        <v>191</v>
      </c>
      <c r="B28" s="96" t="s">
        <v>192</v>
      </c>
      <c r="C28" s="96">
        <v>18</v>
      </c>
      <c r="D28" s="96">
        <v>18</v>
      </c>
    </row>
    <row r="29" spans="1:4">
      <c r="A29" s="96" t="s">
        <v>193</v>
      </c>
      <c r="B29" s="96" t="s">
        <v>194</v>
      </c>
      <c r="C29" s="96">
        <v>14</v>
      </c>
      <c r="D29" s="96">
        <v>14</v>
      </c>
    </row>
    <row r="30" spans="1:4">
      <c r="A30" s="96" t="s">
        <v>195</v>
      </c>
      <c r="B30" s="96" t="s">
        <v>196</v>
      </c>
      <c r="C30" s="96">
        <v>21</v>
      </c>
      <c r="D30" s="96">
        <v>21</v>
      </c>
    </row>
    <row r="31" spans="1:4">
      <c r="A31" s="96" t="s">
        <v>197</v>
      </c>
      <c r="B31" s="96" t="s">
        <v>198</v>
      </c>
      <c r="C31" s="96">
        <v>13</v>
      </c>
      <c r="D31" s="96">
        <v>13</v>
      </c>
    </row>
    <row r="32" spans="1:4">
      <c r="A32" s="96" t="s">
        <v>199</v>
      </c>
      <c r="B32" s="96" t="s">
        <v>200</v>
      </c>
      <c r="C32" s="96">
        <v>8</v>
      </c>
      <c r="D32" s="96">
        <v>8</v>
      </c>
    </row>
    <row r="33" spans="1:4">
      <c r="A33" s="96" t="s">
        <v>201</v>
      </c>
      <c r="B33" s="96" t="s">
        <v>202</v>
      </c>
      <c r="C33" s="96">
        <v>5</v>
      </c>
      <c r="D33" s="96">
        <v>5</v>
      </c>
    </row>
    <row r="34" spans="1:4">
      <c r="A34" s="96" t="s">
        <v>203</v>
      </c>
      <c r="B34" s="96" t="s">
        <v>204</v>
      </c>
      <c r="C34" s="96">
        <v>1</v>
      </c>
      <c r="D34" s="96">
        <v>1</v>
      </c>
    </row>
    <row r="35" spans="1:4">
      <c r="A35" s="96" t="s">
        <v>205</v>
      </c>
      <c r="B35" s="96" t="s">
        <v>206</v>
      </c>
      <c r="C35" s="96">
        <v>9</v>
      </c>
      <c r="D35" s="96">
        <v>9</v>
      </c>
    </row>
    <row r="36" spans="1:4">
      <c r="A36" s="96" t="s">
        <v>207</v>
      </c>
      <c r="B36" s="96" t="s">
        <v>208</v>
      </c>
      <c r="C36" s="96">
        <v>4</v>
      </c>
      <c r="D36" s="96">
        <v>4</v>
      </c>
    </row>
    <row r="37" spans="1:4">
      <c r="A37" s="96" t="s">
        <v>209</v>
      </c>
      <c r="B37" s="96" t="s">
        <v>210</v>
      </c>
      <c r="C37" s="96">
        <v>4</v>
      </c>
      <c r="D37" s="96">
        <v>4</v>
      </c>
    </row>
    <row r="38" spans="1:4">
      <c r="A38" s="96" t="s">
        <v>211</v>
      </c>
      <c r="B38" s="96" t="s">
        <v>212</v>
      </c>
      <c r="C38" s="96">
        <v>4</v>
      </c>
      <c r="D38" s="96">
        <v>4</v>
      </c>
    </row>
    <row r="39" spans="1:4">
      <c r="A39" s="96" t="s">
        <v>213</v>
      </c>
      <c r="B39" s="96" t="s">
        <v>214</v>
      </c>
      <c r="C39" s="96">
        <v>21</v>
      </c>
      <c r="D39" s="96">
        <v>21</v>
      </c>
    </row>
    <row r="40" spans="1:4">
      <c r="A40" s="96" t="s">
        <v>215</v>
      </c>
      <c r="B40" s="96" t="s">
        <v>216</v>
      </c>
      <c r="C40" s="96">
        <v>3</v>
      </c>
      <c r="D40" s="96">
        <v>3</v>
      </c>
    </row>
    <row r="41" spans="1:4">
      <c r="A41" s="96" t="s">
        <v>217</v>
      </c>
      <c r="B41" s="96" t="s">
        <v>218</v>
      </c>
      <c r="C41" s="96">
        <v>10</v>
      </c>
      <c r="D41" s="96">
        <v>10</v>
      </c>
    </row>
    <row r="42" spans="1:4">
      <c r="A42" s="96" t="s">
        <v>219</v>
      </c>
      <c r="B42" s="96" t="s">
        <v>220</v>
      </c>
      <c r="C42" s="96">
        <v>1</v>
      </c>
      <c r="D42" s="96">
        <v>1</v>
      </c>
    </row>
    <row r="43" spans="1:4">
      <c r="A43" s="96" t="s">
        <v>221</v>
      </c>
      <c r="B43" s="96" t="s">
        <v>222</v>
      </c>
      <c r="C43" s="96">
        <v>9</v>
      </c>
      <c r="D43" s="96">
        <v>9</v>
      </c>
    </row>
    <row r="44" spans="1:4">
      <c r="A44" s="96" t="s">
        <v>223</v>
      </c>
      <c r="B44" s="96" t="s">
        <v>224</v>
      </c>
      <c r="C44" s="96">
        <v>8</v>
      </c>
      <c r="D44" s="96">
        <v>8</v>
      </c>
    </row>
    <row r="45" spans="1:4">
      <c r="A45" s="96" t="s">
        <v>225</v>
      </c>
      <c r="B45" s="96" t="s">
        <v>226</v>
      </c>
      <c r="C45" s="96">
        <v>35</v>
      </c>
      <c r="D45" s="96">
        <v>35</v>
      </c>
    </row>
    <row r="46" spans="1:4">
      <c r="A46" s="96" t="s">
        <v>227</v>
      </c>
      <c r="B46" s="96" t="s">
        <v>228</v>
      </c>
      <c r="C46" s="96">
        <v>6</v>
      </c>
      <c r="D46" s="96">
        <v>6</v>
      </c>
    </row>
    <row r="47" spans="1:4">
      <c r="A47" s="96" t="s">
        <v>229</v>
      </c>
      <c r="B47" s="96" t="s">
        <v>230</v>
      </c>
      <c r="C47" s="96">
        <v>29</v>
      </c>
      <c r="D47" s="96">
        <v>29</v>
      </c>
    </row>
    <row r="48" spans="1:4">
      <c r="A48" s="96" t="s">
        <v>231</v>
      </c>
      <c r="B48" s="96" t="s">
        <v>232</v>
      </c>
      <c r="C48" s="96">
        <v>9</v>
      </c>
      <c r="D48" s="96">
        <v>9</v>
      </c>
    </row>
    <row r="49" spans="1:4">
      <c r="A49" s="96" t="s">
        <v>233</v>
      </c>
      <c r="B49" s="96" t="s">
        <v>234</v>
      </c>
      <c r="C49" s="96">
        <v>19</v>
      </c>
      <c r="D49" s="96">
        <v>19</v>
      </c>
    </row>
    <row r="50" spans="1:4">
      <c r="A50" s="96" t="s">
        <v>235</v>
      </c>
      <c r="B50" s="96" t="s">
        <v>236</v>
      </c>
      <c r="C50" s="96">
        <v>11</v>
      </c>
      <c r="D50" s="96">
        <v>11</v>
      </c>
    </row>
    <row r="51" spans="1:4">
      <c r="A51" s="96" t="s">
        <v>237</v>
      </c>
      <c r="B51" s="96" t="s">
        <v>238</v>
      </c>
      <c r="C51" s="96">
        <v>6</v>
      </c>
      <c r="D51" s="96">
        <v>6</v>
      </c>
    </row>
    <row r="52" spans="1:4">
      <c r="A52" s="96" t="s">
        <v>239</v>
      </c>
      <c r="B52" s="96" t="s">
        <v>240</v>
      </c>
      <c r="C52" s="96">
        <v>21</v>
      </c>
      <c r="D52" s="96">
        <v>21</v>
      </c>
    </row>
    <row r="53" spans="1:4">
      <c r="A53" s="96" t="s">
        <v>241</v>
      </c>
      <c r="B53" s="96" t="s">
        <v>242</v>
      </c>
      <c r="C53" s="96">
        <v>5</v>
      </c>
      <c r="D53" s="96">
        <v>5</v>
      </c>
    </row>
    <row r="54" spans="1:4">
      <c r="A54" s="96" t="s">
        <v>243</v>
      </c>
      <c r="B54" s="96" t="s">
        <v>244</v>
      </c>
      <c r="C54" s="96">
        <v>12</v>
      </c>
      <c r="D54" s="96">
        <v>12</v>
      </c>
    </row>
    <row r="55" spans="1:4">
      <c r="A55" s="96" t="s">
        <v>245</v>
      </c>
      <c r="B55" s="96" t="s">
        <v>246</v>
      </c>
      <c r="C55" s="96">
        <v>5</v>
      </c>
      <c r="D55" s="96">
        <v>5</v>
      </c>
    </row>
    <row r="56" spans="1:4">
      <c r="A56" s="96" t="s">
        <v>247</v>
      </c>
      <c r="B56" s="96" t="s">
        <v>248</v>
      </c>
      <c r="C56" s="96">
        <v>14</v>
      </c>
      <c r="D56" s="96">
        <v>14</v>
      </c>
    </row>
    <row r="57" spans="1:4">
      <c r="A57" s="96" t="s">
        <v>249</v>
      </c>
      <c r="B57" s="96" t="s">
        <v>250</v>
      </c>
      <c r="C57" s="96">
        <v>16</v>
      </c>
      <c r="D57" s="96">
        <v>16</v>
      </c>
    </row>
    <row r="58" spans="1:4">
      <c r="A58" s="96" t="s">
        <v>251</v>
      </c>
      <c r="B58" s="96" t="s">
        <v>252</v>
      </c>
      <c r="C58" s="96">
        <v>1</v>
      </c>
      <c r="D58" s="96">
        <v>1</v>
      </c>
    </row>
    <row r="59" spans="1:4">
      <c r="A59" s="96" t="s">
        <v>253</v>
      </c>
      <c r="B59" s="96" t="s">
        <v>254</v>
      </c>
      <c r="C59" s="96">
        <v>13</v>
      </c>
      <c r="D59" s="96">
        <v>13</v>
      </c>
    </row>
    <row r="60" spans="1:4">
      <c r="A60" s="96" t="s">
        <v>255</v>
      </c>
      <c r="B60" s="96" t="s">
        <v>256</v>
      </c>
      <c r="C60" s="96">
        <v>6</v>
      </c>
      <c r="D60" s="96">
        <v>6</v>
      </c>
    </row>
    <row r="61" spans="1:4">
      <c r="A61" s="96" t="s">
        <v>257</v>
      </c>
      <c r="B61" s="96" t="s">
        <v>258</v>
      </c>
      <c r="C61" s="96">
        <v>1</v>
      </c>
      <c r="D61" s="96">
        <v>1</v>
      </c>
    </row>
    <row r="62" spans="1:4">
      <c r="A62" s="96" t="s">
        <v>259</v>
      </c>
      <c r="B62" s="96" t="s">
        <v>260</v>
      </c>
      <c r="C62" s="96">
        <v>27</v>
      </c>
      <c r="D62" s="96">
        <v>27</v>
      </c>
    </row>
    <row r="63" spans="1:4">
      <c r="A63" s="96" t="s">
        <v>261</v>
      </c>
      <c r="B63" s="96" t="s">
        <v>262</v>
      </c>
      <c r="C63" s="96">
        <v>1</v>
      </c>
      <c r="D63" s="96">
        <v>1</v>
      </c>
    </row>
    <row r="64" spans="1:4">
      <c r="A64" s="96" t="s">
        <v>263</v>
      </c>
      <c r="B64" s="96" t="s">
        <v>264</v>
      </c>
      <c r="C64" s="96">
        <v>1</v>
      </c>
      <c r="D64" s="96">
        <v>1</v>
      </c>
    </row>
    <row r="65" spans="1:4">
      <c r="A65" s="96" t="s">
        <v>265</v>
      </c>
      <c r="B65" s="96" t="s">
        <v>266</v>
      </c>
      <c r="C65" s="96">
        <v>19</v>
      </c>
      <c r="D65" s="96">
        <v>19</v>
      </c>
    </row>
    <row r="66" spans="1:4">
      <c r="A66" s="96" t="s">
        <v>267</v>
      </c>
      <c r="B66" s="96" t="s">
        <v>268</v>
      </c>
      <c r="C66" s="96">
        <v>6</v>
      </c>
      <c r="D66" s="96">
        <v>6</v>
      </c>
    </row>
    <row r="67" spans="1:4">
      <c r="A67" s="96" t="s">
        <v>269</v>
      </c>
      <c r="B67" s="96" t="s">
        <v>270</v>
      </c>
      <c r="C67" s="96">
        <v>1</v>
      </c>
      <c r="D67" s="96">
        <v>1</v>
      </c>
    </row>
    <row r="68" spans="1:4">
      <c r="A68" s="96" t="s">
        <v>271</v>
      </c>
      <c r="B68" s="96" t="s">
        <v>272</v>
      </c>
      <c r="C68" s="96">
        <v>7</v>
      </c>
      <c r="D68" s="96">
        <v>7</v>
      </c>
    </row>
    <row r="69" spans="1:4">
      <c r="A69" s="96" t="s">
        <v>273</v>
      </c>
      <c r="B69" s="96" t="s">
        <v>274</v>
      </c>
      <c r="C69" s="96">
        <v>26</v>
      </c>
      <c r="D69" s="96">
        <v>26</v>
      </c>
    </row>
    <row r="70" spans="1:4">
      <c r="A70" s="96" t="s">
        <v>275</v>
      </c>
      <c r="B70" s="96" t="s">
        <v>276</v>
      </c>
      <c r="C70" s="96">
        <v>10</v>
      </c>
      <c r="D70" s="96">
        <v>10</v>
      </c>
    </row>
    <row r="71" spans="1:4">
      <c r="A71" s="96" t="s">
        <v>277</v>
      </c>
      <c r="B71" s="96" t="s">
        <v>278</v>
      </c>
      <c r="C71" s="96">
        <v>1</v>
      </c>
      <c r="D71" s="96">
        <v>1</v>
      </c>
    </row>
    <row r="72" spans="1:4">
      <c r="A72" s="96" t="s">
        <v>279</v>
      </c>
      <c r="B72" s="96" t="s">
        <v>280</v>
      </c>
      <c r="C72" s="96">
        <v>2</v>
      </c>
      <c r="D72" s="96">
        <v>2</v>
      </c>
    </row>
    <row r="73" spans="1:4">
      <c r="A73" s="96" t="s">
        <v>281</v>
      </c>
      <c r="B73" s="96" t="s">
        <v>282</v>
      </c>
      <c r="C73" s="96">
        <v>1</v>
      </c>
      <c r="D73" s="96">
        <v>1</v>
      </c>
    </row>
    <row r="74" spans="1:4">
      <c r="A74" s="96" t="s">
        <v>283</v>
      </c>
      <c r="B74" s="96" t="s">
        <v>284</v>
      </c>
      <c r="C74" s="96">
        <v>37</v>
      </c>
      <c r="D74" s="96">
        <v>37</v>
      </c>
    </row>
    <row r="75" spans="1:4">
      <c r="A75" s="96" t="s">
        <v>285</v>
      </c>
      <c r="B75" s="96" t="s">
        <v>286</v>
      </c>
      <c r="C75" s="96">
        <v>6</v>
      </c>
      <c r="D75" s="96">
        <v>6</v>
      </c>
    </row>
    <row r="76" spans="1:4">
      <c r="A76" s="96" t="s">
        <v>287</v>
      </c>
      <c r="B76" s="96" t="s">
        <v>288</v>
      </c>
      <c r="C76" s="96">
        <v>8</v>
      </c>
      <c r="D76" s="96">
        <v>8</v>
      </c>
    </row>
    <row r="77" spans="1:4">
      <c r="A77" s="96" t="s">
        <v>289</v>
      </c>
      <c r="B77" s="96" t="s">
        <v>290</v>
      </c>
      <c r="C77" s="96">
        <v>31</v>
      </c>
      <c r="D77" s="96">
        <v>31</v>
      </c>
    </row>
    <row r="78" spans="1:4">
      <c r="A78" s="96" t="s">
        <v>291</v>
      </c>
      <c r="B78" s="96" t="s">
        <v>292</v>
      </c>
      <c r="C78" s="96">
        <v>1</v>
      </c>
      <c r="D78" s="96">
        <v>1</v>
      </c>
    </row>
    <row r="79" spans="1:4">
      <c r="A79" s="96" t="s">
        <v>293</v>
      </c>
      <c r="B79" s="96" t="s">
        <v>294</v>
      </c>
      <c r="C79" s="96">
        <v>15</v>
      </c>
      <c r="D79" s="96">
        <v>15</v>
      </c>
    </row>
    <row r="80" spans="1:4">
      <c r="A80" s="96" t="s">
        <v>295</v>
      </c>
      <c r="B80" s="96" t="s">
        <v>296</v>
      </c>
      <c r="C80" s="96">
        <v>6</v>
      </c>
      <c r="D80" s="96">
        <v>6</v>
      </c>
    </row>
    <row r="81" spans="1:4">
      <c r="A81" s="96" t="s">
        <v>297</v>
      </c>
      <c r="B81" s="96" t="s">
        <v>298</v>
      </c>
      <c r="C81" s="96">
        <v>2</v>
      </c>
      <c r="D81" s="96">
        <v>2</v>
      </c>
    </row>
    <row r="82" spans="1:4">
      <c r="A82" s="96" t="s">
        <v>299</v>
      </c>
      <c r="B82" s="96" t="s">
        <v>300</v>
      </c>
      <c r="C82" s="96">
        <v>26</v>
      </c>
      <c r="D82" s="96">
        <v>26</v>
      </c>
    </row>
    <row r="83" spans="1:4">
      <c r="A83" s="96" t="s">
        <v>301</v>
      </c>
      <c r="B83" s="96" t="s">
        <v>302</v>
      </c>
      <c r="C83" s="96">
        <v>22</v>
      </c>
      <c r="D83" s="96">
        <v>22</v>
      </c>
    </row>
    <row r="84" spans="1:4">
      <c r="A84" s="96" t="s">
        <v>303</v>
      </c>
      <c r="B84" s="96" t="s">
        <v>304</v>
      </c>
      <c r="C84" s="96">
        <v>13</v>
      </c>
      <c r="D84" s="96">
        <v>13</v>
      </c>
    </row>
    <row r="85" spans="1:4">
      <c r="A85" s="96" t="s">
        <v>305</v>
      </c>
      <c r="B85" s="96" t="s">
        <v>306</v>
      </c>
      <c r="C85" s="96">
        <v>22</v>
      </c>
      <c r="D85" s="96">
        <v>22</v>
      </c>
    </row>
    <row r="86" spans="1:4">
      <c r="A86" s="96" t="s">
        <v>307</v>
      </c>
      <c r="B86" s="96" t="s">
        <v>308</v>
      </c>
      <c r="C86" s="96">
        <v>13</v>
      </c>
      <c r="D86" s="96">
        <v>13</v>
      </c>
    </row>
    <row r="87" spans="1:4">
      <c r="A87" s="96" t="s">
        <v>309</v>
      </c>
      <c r="B87" s="96" t="s">
        <v>310</v>
      </c>
      <c r="C87" s="96">
        <v>13</v>
      </c>
      <c r="D87" s="96">
        <v>13</v>
      </c>
    </row>
    <row r="88" spans="1:4">
      <c r="A88" s="96" t="s">
        <v>311</v>
      </c>
      <c r="B88" s="96" t="s">
        <v>312</v>
      </c>
      <c r="C88" s="96">
        <v>9</v>
      </c>
      <c r="D88" s="96">
        <v>9</v>
      </c>
    </row>
    <row r="89" spans="1:4">
      <c r="A89" s="96" t="s">
        <v>313</v>
      </c>
      <c r="B89" s="96" t="s">
        <v>314</v>
      </c>
      <c r="C89" s="96">
        <v>14</v>
      </c>
      <c r="D89" s="96">
        <v>14</v>
      </c>
    </row>
    <row r="90" spans="1:4">
      <c r="A90" s="96" t="s">
        <v>315</v>
      </c>
      <c r="B90" s="96" t="s">
        <v>316</v>
      </c>
      <c r="C90" s="96">
        <v>13</v>
      </c>
      <c r="D90" s="96">
        <v>13</v>
      </c>
    </row>
    <row r="91" spans="1:4">
      <c r="A91" s="96" t="s">
        <v>317</v>
      </c>
      <c r="B91" s="96" t="s">
        <v>318</v>
      </c>
      <c r="C91" s="96">
        <v>30</v>
      </c>
      <c r="D91" s="96">
        <v>30</v>
      </c>
    </row>
    <row r="92" spans="1:4">
      <c r="A92" s="96" t="s">
        <v>319</v>
      </c>
      <c r="B92" s="96" t="s">
        <v>320</v>
      </c>
      <c r="C92" s="96">
        <v>8</v>
      </c>
      <c r="D92" s="96">
        <v>8</v>
      </c>
    </row>
    <row r="93" spans="1:4">
      <c r="A93" s="96" t="s">
        <v>321</v>
      </c>
      <c r="B93" s="96" t="s">
        <v>322</v>
      </c>
      <c r="C93" s="96">
        <v>5</v>
      </c>
      <c r="D93" s="96">
        <v>5</v>
      </c>
    </row>
    <row r="94" spans="1:4">
      <c r="A94" s="96" t="s">
        <v>323</v>
      </c>
      <c r="B94" s="96" t="s">
        <v>324</v>
      </c>
      <c r="C94" s="96">
        <v>14</v>
      </c>
      <c r="D94" s="96">
        <v>14</v>
      </c>
    </row>
    <row r="95" spans="1:4">
      <c r="A95" s="96" t="s">
        <v>325</v>
      </c>
      <c r="B95" s="96" t="s">
        <v>326</v>
      </c>
      <c r="C95" s="96">
        <v>29</v>
      </c>
      <c r="D95" s="96">
        <v>29</v>
      </c>
    </row>
    <row r="96" spans="1:4">
      <c r="A96" s="96" t="s">
        <v>327</v>
      </c>
      <c r="B96" s="96" t="s">
        <v>328</v>
      </c>
      <c r="C96" s="96">
        <v>12</v>
      </c>
      <c r="D96" s="96">
        <v>12</v>
      </c>
    </row>
    <row r="97" spans="1:4">
      <c r="A97" s="96" t="s">
        <v>329</v>
      </c>
      <c r="B97" s="96" t="s">
        <v>330</v>
      </c>
      <c r="C97" s="96">
        <v>3</v>
      </c>
      <c r="D97" s="96">
        <v>3</v>
      </c>
    </row>
    <row r="98" spans="1:4">
      <c r="A98" s="96" t="s">
        <v>331</v>
      </c>
      <c r="B98" s="96" t="s">
        <v>332</v>
      </c>
      <c r="C98" s="96">
        <v>5</v>
      </c>
      <c r="D98" s="96">
        <v>5</v>
      </c>
    </row>
    <row r="99" spans="1:4">
      <c r="A99" s="96" t="s">
        <v>333</v>
      </c>
      <c r="B99" s="96" t="s">
        <v>334</v>
      </c>
      <c r="C99" s="96">
        <v>7</v>
      </c>
      <c r="D99" s="96">
        <v>7</v>
      </c>
    </row>
    <row r="100" spans="1:4">
      <c r="A100" s="96" t="s">
        <v>335</v>
      </c>
      <c r="B100" s="96" t="s">
        <v>336</v>
      </c>
      <c r="C100" s="96">
        <v>31</v>
      </c>
      <c r="D100" s="96">
        <v>31</v>
      </c>
    </row>
    <row r="101" spans="1:4">
      <c r="A101" s="96" t="s">
        <v>337</v>
      </c>
      <c r="B101" s="96" t="s">
        <v>338</v>
      </c>
      <c r="C101" s="96">
        <v>4</v>
      </c>
      <c r="D101" s="96">
        <v>4</v>
      </c>
    </row>
    <row r="102" spans="1:4">
      <c r="A102" s="96" t="s">
        <v>339</v>
      </c>
      <c r="B102" s="96" t="s">
        <v>340</v>
      </c>
      <c r="C102" s="96">
        <v>1</v>
      </c>
      <c r="D102" s="96">
        <v>1</v>
      </c>
    </row>
    <row r="103" spans="1:4">
      <c r="A103" s="96" t="s">
        <v>341</v>
      </c>
      <c r="B103" s="96" t="s">
        <v>342</v>
      </c>
      <c r="C103" s="96">
        <v>16</v>
      </c>
      <c r="D103" s="96">
        <v>16</v>
      </c>
    </row>
    <row r="104" spans="1:4">
      <c r="A104" s="96" t="s">
        <v>343</v>
      </c>
      <c r="B104" s="96" t="s">
        <v>344</v>
      </c>
      <c r="C104" s="96">
        <v>4</v>
      </c>
      <c r="D104" s="96">
        <v>4</v>
      </c>
    </row>
    <row r="105" spans="1:4">
      <c r="A105" s="96" t="s">
        <v>345</v>
      </c>
      <c r="B105" s="96" t="s">
        <v>346</v>
      </c>
      <c r="C105" s="96">
        <v>7</v>
      </c>
      <c r="D105" s="96">
        <v>7</v>
      </c>
    </row>
    <row r="106" spans="1:4">
      <c r="A106" s="96" t="s">
        <v>347</v>
      </c>
      <c r="B106" s="96" t="s">
        <v>348</v>
      </c>
      <c r="C106" s="96">
        <v>5</v>
      </c>
      <c r="D106" s="96">
        <v>5</v>
      </c>
    </row>
    <row r="107" spans="1:4">
      <c r="A107" s="96" t="s">
        <v>349</v>
      </c>
      <c r="B107" s="96" t="s">
        <v>350</v>
      </c>
      <c r="C107" s="96">
        <v>2</v>
      </c>
      <c r="D107" s="96">
        <v>2</v>
      </c>
    </row>
    <row r="108" spans="1:4">
      <c r="A108" s="96" t="s">
        <v>351</v>
      </c>
      <c r="B108" s="96" t="s">
        <v>352</v>
      </c>
      <c r="C108" s="96">
        <v>10</v>
      </c>
      <c r="D108" s="96">
        <v>10</v>
      </c>
    </row>
    <row r="109" spans="1:4">
      <c r="A109" s="96" t="s">
        <v>353</v>
      </c>
      <c r="B109" s="96" t="s">
        <v>354</v>
      </c>
      <c r="C109" s="96">
        <v>15</v>
      </c>
      <c r="D109" s="96">
        <v>15</v>
      </c>
    </row>
    <row r="110" spans="1:4">
      <c r="A110" s="96" t="s">
        <v>355</v>
      </c>
      <c r="B110" s="96" t="s">
        <v>356</v>
      </c>
      <c r="C110" s="96">
        <v>11</v>
      </c>
      <c r="D110" s="96">
        <v>11</v>
      </c>
    </row>
    <row r="111" spans="1:4">
      <c r="A111" s="96" t="s">
        <v>357</v>
      </c>
      <c r="B111" s="96" t="s">
        <v>358</v>
      </c>
      <c r="C111" s="96">
        <v>15</v>
      </c>
      <c r="D111" s="96">
        <v>15</v>
      </c>
    </row>
    <row r="112" spans="1:4">
      <c r="A112" s="96" t="s">
        <v>359</v>
      </c>
      <c r="B112" s="96" t="s">
        <v>360</v>
      </c>
      <c r="C112" s="96">
        <v>4</v>
      </c>
      <c r="D112" s="96">
        <v>4</v>
      </c>
    </row>
    <row r="113" spans="1:4">
      <c r="A113" s="96" t="s">
        <v>361</v>
      </c>
      <c r="B113" s="96" t="s">
        <v>362</v>
      </c>
      <c r="C113" s="96">
        <v>5</v>
      </c>
      <c r="D113" s="96">
        <v>5</v>
      </c>
    </row>
    <row r="114" spans="1:4">
      <c r="A114" s="96" t="s">
        <v>363</v>
      </c>
      <c r="B114" s="96" t="s">
        <v>364</v>
      </c>
      <c r="C114" s="96">
        <v>1</v>
      </c>
      <c r="D114" s="96">
        <v>1</v>
      </c>
    </row>
    <row r="115" spans="1:4">
      <c r="A115" s="96" t="s">
        <v>365</v>
      </c>
      <c r="B115" s="96" t="s">
        <v>366</v>
      </c>
      <c r="C115" s="96">
        <v>1</v>
      </c>
      <c r="D115" s="96">
        <v>1</v>
      </c>
    </row>
    <row r="116" spans="1:4">
      <c r="A116" s="96" t="s">
        <v>367</v>
      </c>
      <c r="B116" s="96" t="s">
        <v>368</v>
      </c>
      <c r="C116" s="96">
        <v>2</v>
      </c>
      <c r="D116" s="96">
        <v>2</v>
      </c>
    </row>
    <row r="117" spans="1:4">
      <c r="A117" s="96" t="s">
        <v>369</v>
      </c>
      <c r="B117" s="96" t="s">
        <v>370</v>
      </c>
      <c r="C117" s="96">
        <v>11</v>
      </c>
      <c r="D117" s="96">
        <v>11</v>
      </c>
    </row>
    <row r="118" spans="1:4">
      <c r="A118" s="96" t="s">
        <v>371</v>
      </c>
      <c r="B118" s="96" t="s">
        <v>372</v>
      </c>
      <c r="C118" s="96">
        <v>1</v>
      </c>
      <c r="D118" s="96">
        <v>1</v>
      </c>
    </row>
    <row r="119" spans="1:4">
      <c r="A119" s="96" t="s">
        <v>373</v>
      </c>
      <c r="B119" s="96" t="s">
        <v>374</v>
      </c>
      <c r="C119" s="96">
        <v>17</v>
      </c>
      <c r="D119" s="96">
        <v>17</v>
      </c>
    </row>
    <row r="120" spans="1:4">
      <c r="A120" s="96" t="s">
        <v>375</v>
      </c>
      <c r="B120" s="96" t="s">
        <v>376</v>
      </c>
      <c r="C120" s="96">
        <v>5</v>
      </c>
      <c r="D120" s="96">
        <v>5</v>
      </c>
    </row>
    <row r="121" spans="1:4">
      <c r="A121" s="96" t="s">
        <v>377</v>
      </c>
      <c r="B121" s="96" t="s">
        <v>378</v>
      </c>
      <c r="C121" s="96">
        <v>1</v>
      </c>
      <c r="D121" s="96">
        <v>1</v>
      </c>
    </row>
    <row r="122" spans="1:4">
      <c r="A122" s="96" t="s">
        <v>379</v>
      </c>
      <c r="B122" s="96" t="s">
        <v>380</v>
      </c>
      <c r="C122" s="96">
        <v>16</v>
      </c>
      <c r="D122" s="96">
        <v>16</v>
      </c>
    </row>
    <row r="123" spans="1:4">
      <c r="A123" s="96" t="s">
        <v>381</v>
      </c>
      <c r="B123" s="96" t="s">
        <v>382</v>
      </c>
      <c r="C123" s="96">
        <v>18</v>
      </c>
      <c r="D123" s="96">
        <v>18</v>
      </c>
    </row>
    <row r="124" spans="1:4">
      <c r="A124" s="96" t="s">
        <v>383</v>
      </c>
      <c r="B124" s="96" t="s">
        <v>384</v>
      </c>
      <c r="C124" s="96">
        <v>13</v>
      </c>
      <c r="D124" s="96">
        <v>13</v>
      </c>
    </row>
    <row r="125" spans="1:4">
      <c r="A125" s="96" t="s">
        <v>385</v>
      </c>
      <c r="B125" s="96" t="s">
        <v>386</v>
      </c>
      <c r="C125" s="96">
        <v>25</v>
      </c>
      <c r="D125" s="96">
        <v>25</v>
      </c>
    </row>
    <row r="126" spans="1:4">
      <c r="A126" s="96" t="s">
        <v>387</v>
      </c>
      <c r="B126" s="96" t="s">
        <v>388</v>
      </c>
      <c r="C126" s="96">
        <v>18</v>
      </c>
      <c r="D126" s="96">
        <v>18</v>
      </c>
    </row>
    <row r="127" spans="1:4">
      <c r="A127" s="96" t="s">
        <v>389</v>
      </c>
      <c r="B127" s="96" t="s">
        <v>390</v>
      </c>
      <c r="C127" s="96">
        <v>8</v>
      </c>
      <c r="D127" s="96">
        <v>8</v>
      </c>
    </row>
    <row r="128" spans="1:4">
      <c r="A128" s="96" t="s">
        <v>391</v>
      </c>
      <c r="B128" s="96" t="s">
        <v>392</v>
      </c>
      <c r="C128" s="96">
        <v>6</v>
      </c>
      <c r="D128" s="96">
        <v>6</v>
      </c>
    </row>
    <row r="129" spans="1:4">
      <c r="A129" s="96" t="s">
        <v>393</v>
      </c>
      <c r="B129" s="96" t="s">
        <v>394</v>
      </c>
      <c r="C129" s="96">
        <v>12</v>
      </c>
      <c r="D129" s="96">
        <v>12</v>
      </c>
    </row>
    <row r="130" spans="1:4">
      <c r="A130" s="96" t="s">
        <v>395</v>
      </c>
      <c r="B130" s="96" t="s">
        <v>396</v>
      </c>
      <c r="C130" s="96">
        <v>11</v>
      </c>
      <c r="D130" s="96">
        <v>11</v>
      </c>
    </row>
    <row r="131" spans="1:4">
      <c r="A131" s="96" t="s">
        <v>397</v>
      </c>
      <c r="B131" s="96" t="s">
        <v>398</v>
      </c>
      <c r="C131" s="96">
        <v>12</v>
      </c>
      <c r="D131" s="96">
        <v>12</v>
      </c>
    </row>
    <row r="132" spans="1:4">
      <c r="A132" s="96" t="s">
        <v>399</v>
      </c>
      <c r="B132" s="96" t="s">
        <v>400</v>
      </c>
      <c r="C132" s="96">
        <v>21</v>
      </c>
      <c r="D132" s="96">
        <v>21</v>
      </c>
    </row>
    <row r="133" spans="1:4">
      <c r="A133" s="96" t="s">
        <v>401</v>
      </c>
      <c r="B133" s="96" t="s">
        <v>402</v>
      </c>
      <c r="C133" s="96">
        <v>17</v>
      </c>
      <c r="D133" s="96">
        <v>17</v>
      </c>
    </row>
    <row r="134" spans="1:4">
      <c r="A134" s="96" t="s">
        <v>403</v>
      </c>
      <c r="B134" s="96" t="s">
        <v>404</v>
      </c>
      <c r="C134" s="96">
        <v>9</v>
      </c>
      <c r="D134" s="96">
        <v>9</v>
      </c>
    </row>
    <row r="135" spans="1:4">
      <c r="A135" s="96" t="s">
        <v>405</v>
      </c>
      <c r="B135" s="96" t="s">
        <v>406</v>
      </c>
      <c r="C135" s="96">
        <v>4</v>
      </c>
      <c r="D135" s="96">
        <v>4</v>
      </c>
    </row>
    <row r="136" spans="1:4">
      <c r="A136" s="96" t="s">
        <v>407</v>
      </c>
      <c r="B136" s="96" t="s">
        <v>408</v>
      </c>
      <c r="C136" s="96">
        <v>10</v>
      </c>
      <c r="D136" s="96">
        <v>10</v>
      </c>
    </row>
    <row r="137" spans="1:4">
      <c r="A137" s="96" t="s">
        <v>409</v>
      </c>
      <c r="B137" s="96" t="s">
        <v>410</v>
      </c>
      <c r="C137" s="96">
        <v>8</v>
      </c>
      <c r="D137" s="96">
        <v>8</v>
      </c>
    </row>
    <row r="138" spans="1:4">
      <c r="A138" s="96" t="s">
        <v>411</v>
      </c>
      <c r="B138" s="96" t="s">
        <v>412</v>
      </c>
      <c r="C138" s="96">
        <v>9</v>
      </c>
      <c r="D138" s="96">
        <v>9</v>
      </c>
    </row>
    <row r="139" spans="1:4">
      <c r="A139" s="96" t="s">
        <v>413</v>
      </c>
      <c r="B139" s="96" t="s">
        <v>414</v>
      </c>
      <c r="C139" s="96">
        <v>3</v>
      </c>
      <c r="D139" s="96">
        <v>3</v>
      </c>
    </row>
    <row r="140" spans="1:4">
      <c r="A140" s="96" t="s">
        <v>415</v>
      </c>
      <c r="B140" s="96" t="s">
        <v>416</v>
      </c>
      <c r="C140" s="96">
        <v>1</v>
      </c>
      <c r="D140" s="96">
        <v>1</v>
      </c>
    </row>
    <row r="141" spans="1:4">
      <c r="A141" s="96" t="s">
        <v>417</v>
      </c>
      <c r="B141" s="96" t="s">
        <v>418</v>
      </c>
      <c r="C141" s="96">
        <v>2</v>
      </c>
      <c r="D141" s="96">
        <v>2</v>
      </c>
    </row>
    <row r="142" spans="1:4">
      <c r="A142" s="96" t="s">
        <v>419</v>
      </c>
      <c r="B142" s="96" t="s">
        <v>420</v>
      </c>
      <c r="C142" s="96">
        <v>21</v>
      </c>
      <c r="D142" s="96">
        <v>21</v>
      </c>
    </row>
    <row r="143" spans="1:4">
      <c r="A143" s="96" t="s">
        <v>421</v>
      </c>
      <c r="B143" s="96" t="s">
        <v>422</v>
      </c>
      <c r="C143" s="96">
        <v>3</v>
      </c>
      <c r="D143" s="96">
        <v>3</v>
      </c>
    </row>
    <row r="144" spans="1:4">
      <c r="A144" s="96" t="s">
        <v>423</v>
      </c>
      <c r="B144" s="96" t="s">
        <v>424</v>
      </c>
      <c r="C144" s="96">
        <v>2</v>
      </c>
      <c r="D144" s="96">
        <v>2</v>
      </c>
    </row>
    <row r="145" spans="1:4">
      <c r="A145" s="96" t="s">
        <v>425</v>
      </c>
      <c r="B145" s="96" t="s">
        <v>426</v>
      </c>
      <c r="C145" s="96">
        <v>25</v>
      </c>
      <c r="D145" s="96">
        <v>25</v>
      </c>
    </row>
    <row r="146" spans="1:4">
      <c r="A146" s="96" t="s">
        <v>427</v>
      </c>
      <c r="B146" s="96" t="s">
        <v>428</v>
      </c>
      <c r="C146" s="96">
        <v>7</v>
      </c>
      <c r="D146" s="96">
        <v>7</v>
      </c>
    </row>
    <row r="147" spans="1:4">
      <c r="A147" s="96" t="s">
        <v>429</v>
      </c>
      <c r="B147" s="96" t="s">
        <v>430</v>
      </c>
      <c r="C147" s="96">
        <v>10</v>
      </c>
      <c r="D147" s="96">
        <v>10</v>
      </c>
    </row>
    <row r="148" spans="1:4">
      <c r="A148" s="96" t="s">
        <v>431</v>
      </c>
      <c r="B148" s="96" t="s">
        <v>432</v>
      </c>
      <c r="C148" s="96">
        <v>9</v>
      </c>
      <c r="D148" s="96">
        <v>9</v>
      </c>
    </row>
    <row r="149" spans="1:4">
      <c r="A149" s="96" t="s">
        <v>433</v>
      </c>
      <c r="B149" s="96" t="s">
        <v>434</v>
      </c>
      <c r="C149" s="96">
        <v>8</v>
      </c>
      <c r="D149" s="96">
        <v>8</v>
      </c>
    </row>
    <row r="150" spans="1:4">
      <c r="A150" s="96" t="s">
        <v>435</v>
      </c>
      <c r="B150" s="96" t="s">
        <v>436</v>
      </c>
      <c r="C150" s="96">
        <v>3</v>
      </c>
      <c r="D150" s="96">
        <v>3</v>
      </c>
    </row>
    <row r="151" spans="1:4">
      <c r="A151" s="96" t="s">
        <v>437</v>
      </c>
      <c r="B151" s="96" t="s">
        <v>438</v>
      </c>
      <c r="C151" s="96">
        <v>4</v>
      </c>
      <c r="D151" s="96">
        <v>4</v>
      </c>
    </row>
    <row r="152" spans="1:4">
      <c r="A152" s="96" t="s">
        <v>439</v>
      </c>
      <c r="B152" s="96" t="s">
        <v>440</v>
      </c>
      <c r="C152" s="96">
        <v>1</v>
      </c>
      <c r="D152" s="96">
        <v>1</v>
      </c>
    </row>
    <row r="153" spans="1:4">
      <c r="A153" s="96" t="s">
        <v>441</v>
      </c>
      <c r="B153" s="96" t="s">
        <v>442</v>
      </c>
      <c r="C153" s="96">
        <v>51</v>
      </c>
      <c r="D153" s="96">
        <v>51</v>
      </c>
    </row>
    <row r="154" spans="1:4">
      <c r="A154" s="96" t="s">
        <v>443</v>
      </c>
      <c r="B154" s="96" t="s">
        <v>444</v>
      </c>
      <c r="C154" s="96">
        <v>10</v>
      </c>
      <c r="D154" s="96">
        <v>10</v>
      </c>
    </row>
    <row r="155" spans="1:4">
      <c r="A155" s="96" t="s">
        <v>445</v>
      </c>
      <c r="B155" s="96" t="s">
        <v>446</v>
      </c>
      <c r="C155" s="96">
        <v>12</v>
      </c>
      <c r="D155" s="96">
        <v>12</v>
      </c>
    </row>
    <row r="156" spans="1:4">
      <c r="A156" s="96" t="s">
        <v>447</v>
      </c>
      <c r="B156" s="96" t="s">
        <v>448</v>
      </c>
      <c r="C156" s="96">
        <v>19</v>
      </c>
      <c r="D156" s="96">
        <v>19</v>
      </c>
    </row>
    <row r="157" spans="1:4">
      <c r="A157" s="96" t="s">
        <v>449</v>
      </c>
      <c r="B157" s="96" t="s">
        <v>450</v>
      </c>
      <c r="C157" s="96">
        <v>8</v>
      </c>
      <c r="D157" s="96">
        <v>8</v>
      </c>
    </row>
    <row r="158" spans="1:4">
      <c r="A158" s="96" t="s">
        <v>451</v>
      </c>
      <c r="B158" s="96" t="s">
        <v>452</v>
      </c>
      <c r="C158" s="96">
        <v>19</v>
      </c>
      <c r="D158" s="96">
        <v>19</v>
      </c>
    </row>
    <row r="159" spans="1:4">
      <c r="A159" s="96" t="s">
        <v>453</v>
      </c>
      <c r="B159" s="96" t="s">
        <v>454</v>
      </c>
      <c r="C159" s="96">
        <v>3</v>
      </c>
      <c r="D159" s="96">
        <v>3</v>
      </c>
    </row>
    <row r="160" spans="1:4">
      <c r="A160" s="96" t="s">
        <v>455</v>
      </c>
      <c r="B160" s="96" t="s">
        <v>456</v>
      </c>
      <c r="C160" s="96">
        <v>7</v>
      </c>
      <c r="D160" s="96">
        <v>7</v>
      </c>
    </row>
    <row r="161" spans="1:4">
      <c r="A161" s="96" t="s">
        <v>457</v>
      </c>
      <c r="B161" s="96" t="s">
        <v>458</v>
      </c>
      <c r="C161" s="96">
        <v>8</v>
      </c>
      <c r="D161" s="96">
        <v>8</v>
      </c>
    </row>
    <row r="162" spans="1:4">
      <c r="A162" s="96" t="s">
        <v>459</v>
      </c>
      <c r="B162" s="96" t="s">
        <v>460</v>
      </c>
      <c r="C162" s="96">
        <v>23</v>
      </c>
      <c r="D162" s="96">
        <v>23</v>
      </c>
    </row>
    <row r="163" spans="1:4">
      <c r="A163" s="96" t="s">
        <v>461</v>
      </c>
      <c r="B163" s="96" t="s">
        <v>462</v>
      </c>
      <c r="C163" s="96">
        <v>10</v>
      </c>
      <c r="D163" s="96">
        <v>10</v>
      </c>
    </row>
    <row r="164" spans="1:4">
      <c r="A164" s="96" t="s">
        <v>463</v>
      </c>
      <c r="B164" s="96" t="s">
        <v>464</v>
      </c>
      <c r="C164" s="96">
        <v>3</v>
      </c>
      <c r="D164" s="96">
        <v>3</v>
      </c>
    </row>
    <row r="165" spans="1:4">
      <c r="A165" s="96" t="s">
        <v>465</v>
      </c>
      <c r="B165" s="96" t="s">
        <v>466</v>
      </c>
      <c r="C165" s="96">
        <v>11</v>
      </c>
      <c r="D165" s="96">
        <v>11</v>
      </c>
    </row>
    <row r="166" spans="1:4">
      <c r="A166" s="96" t="s">
        <v>467</v>
      </c>
      <c r="B166" s="96" t="s">
        <v>468</v>
      </c>
      <c r="C166" s="96">
        <v>25</v>
      </c>
      <c r="D166" s="96">
        <v>25</v>
      </c>
    </row>
    <row r="167" spans="1:4">
      <c r="A167" s="96" t="s">
        <v>469</v>
      </c>
      <c r="B167" s="96" t="s">
        <v>470</v>
      </c>
      <c r="C167" s="96">
        <v>8</v>
      </c>
      <c r="D167" s="96">
        <v>8</v>
      </c>
    </row>
    <row r="168" spans="1:4">
      <c r="A168" s="96" t="s">
        <v>471</v>
      </c>
      <c r="B168" s="96" t="s">
        <v>472</v>
      </c>
      <c r="C168" s="96">
        <v>13</v>
      </c>
      <c r="D168" s="96">
        <v>13</v>
      </c>
    </row>
    <row r="169" spans="1:4">
      <c r="A169" s="96" t="s">
        <v>473</v>
      </c>
      <c r="B169" s="96" t="s">
        <v>474</v>
      </c>
      <c r="C169" s="96">
        <v>15</v>
      </c>
      <c r="D169" s="96">
        <v>15</v>
      </c>
    </row>
    <row r="170" spans="1:4">
      <c r="A170" s="96" t="s">
        <v>475</v>
      </c>
      <c r="B170" s="96" t="s">
        <v>476</v>
      </c>
      <c r="C170" s="96">
        <v>1</v>
      </c>
      <c r="D170" s="96">
        <v>1</v>
      </c>
    </row>
    <row r="171" spans="1:4">
      <c r="A171" s="96" t="s">
        <v>477</v>
      </c>
      <c r="B171" s="96" t="s">
        <v>478</v>
      </c>
      <c r="C171" s="96">
        <v>7</v>
      </c>
      <c r="D171" s="96">
        <v>7</v>
      </c>
    </row>
    <row r="172" spans="1:4">
      <c r="A172" s="96" t="s">
        <v>479</v>
      </c>
      <c r="B172" s="96" t="s">
        <v>480</v>
      </c>
      <c r="C172" s="96">
        <v>4</v>
      </c>
      <c r="D172" s="96">
        <v>4</v>
      </c>
    </row>
    <row r="173" spans="1:4">
      <c r="A173" s="96" t="s">
        <v>481</v>
      </c>
      <c r="B173" s="96" t="s">
        <v>482</v>
      </c>
      <c r="C173" s="96">
        <v>5</v>
      </c>
      <c r="D173" s="96">
        <v>5</v>
      </c>
    </row>
    <row r="174" spans="1:4">
      <c r="A174" s="96" t="s">
        <v>483</v>
      </c>
      <c r="B174" s="96" t="s">
        <v>484</v>
      </c>
      <c r="C174" s="96">
        <v>1</v>
      </c>
      <c r="D174" s="96">
        <v>1</v>
      </c>
    </row>
    <row r="175" spans="1:4">
      <c r="A175" s="96" t="s">
        <v>485</v>
      </c>
      <c r="B175" s="96" t="s">
        <v>486</v>
      </c>
      <c r="C175" s="96">
        <v>13</v>
      </c>
      <c r="D175" s="96">
        <v>13</v>
      </c>
    </row>
    <row r="176" spans="1:4">
      <c r="A176" s="96" t="s">
        <v>487</v>
      </c>
      <c r="B176" s="96" t="s">
        <v>488</v>
      </c>
      <c r="C176" s="96">
        <v>11</v>
      </c>
      <c r="D176" s="96">
        <v>11</v>
      </c>
    </row>
    <row r="177" spans="1:4">
      <c r="A177" s="96" t="s">
        <v>489</v>
      </c>
      <c r="B177" s="96" t="s">
        <v>490</v>
      </c>
      <c r="C177" s="96">
        <v>12</v>
      </c>
      <c r="D177" s="96">
        <v>12</v>
      </c>
    </row>
    <row r="178" spans="1:4">
      <c r="A178" s="96" t="s">
        <v>491</v>
      </c>
      <c r="B178" s="96" t="s">
        <v>492</v>
      </c>
      <c r="C178" s="96">
        <v>13</v>
      </c>
      <c r="D178" s="96">
        <v>13</v>
      </c>
    </row>
    <row r="179" spans="1:4">
      <c r="A179" s="96" t="s">
        <v>493</v>
      </c>
      <c r="B179" s="96" t="s">
        <v>494</v>
      </c>
      <c r="C179" s="96">
        <v>10</v>
      </c>
      <c r="D179" s="96">
        <v>10</v>
      </c>
    </row>
    <row r="180" spans="1:4">
      <c r="A180" s="96" t="s">
        <v>495</v>
      </c>
      <c r="B180" s="96" t="s">
        <v>496</v>
      </c>
      <c r="C180" s="96">
        <v>16</v>
      </c>
      <c r="D180" s="96">
        <v>16</v>
      </c>
    </row>
    <row r="181" spans="1:4">
      <c r="A181" s="96" t="s">
        <v>497</v>
      </c>
      <c r="B181" s="96" t="s">
        <v>498</v>
      </c>
      <c r="C181" s="96">
        <v>2</v>
      </c>
      <c r="D181" s="96">
        <v>2</v>
      </c>
    </row>
    <row r="182" spans="1:4">
      <c r="A182" s="96" t="s">
        <v>499</v>
      </c>
      <c r="B182" s="96" t="s">
        <v>500</v>
      </c>
      <c r="C182" s="96">
        <v>3</v>
      </c>
      <c r="D182" s="96">
        <v>3</v>
      </c>
    </row>
    <row r="183" spans="1:4">
      <c r="A183" s="96" t="s">
        <v>501</v>
      </c>
      <c r="B183" s="96" t="s">
        <v>502</v>
      </c>
      <c r="C183" s="96">
        <v>2</v>
      </c>
      <c r="D183" s="96">
        <v>2</v>
      </c>
    </row>
    <row r="184" spans="1:4">
      <c r="A184" s="96" t="s">
        <v>503</v>
      </c>
      <c r="B184" s="96" t="s">
        <v>504</v>
      </c>
      <c r="C184" s="96">
        <v>9</v>
      </c>
      <c r="D184" s="96">
        <v>9</v>
      </c>
    </row>
    <row r="185" spans="1:4">
      <c r="A185" s="96" t="s">
        <v>505</v>
      </c>
      <c r="B185" s="96" t="s">
        <v>506</v>
      </c>
      <c r="C185" s="96">
        <v>14</v>
      </c>
      <c r="D185" s="96">
        <v>14</v>
      </c>
    </row>
    <row r="186" spans="1:4">
      <c r="A186" s="96" t="s">
        <v>507</v>
      </c>
      <c r="B186" s="96" t="s">
        <v>508</v>
      </c>
      <c r="C186" s="96">
        <v>1</v>
      </c>
      <c r="D186" s="96">
        <v>1</v>
      </c>
    </row>
    <row r="187" spans="1:4">
      <c r="A187" s="96" t="s">
        <v>509</v>
      </c>
      <c r="B187" s="96" t="s">
        <v>510</v>
      </c>
      <c r="C187" s="96">
        <v>6</v>
      </c>
      <c r="D187" s="96">
        <v>6</v>
      </c>
    </row>
    <row r="188" spans="1:4">
      <c r="A188" s="96" t="s">
        <v>511</v>
      </c>
      <c r="B188" s="96" t="s">
        <v>512</v>
      </c>
      <c r="C188" s="96">
        <v>13</v>
      </c>
      <c r="D188" s="96">
        <v>13</v>
      </c>
    </row>
    <row r="189" spans="1:4">
      <c r="A189" s="96" t="s">
        <v>513</v>
      </c>
      <c r="B189" s="96" t="s">
        <v>514</v>
      </c>
      <c r="C189" s="96">
        <v>8</v>
      </c>
      <c r="D189" s="96">
        <v>8</v>
      </c>
    </row>
    <row r="190" spans="1:4">
      <c r="A190" s="96" t="s">
        <v>515</v>
      </c>
      <c r="B190" s="96" t="s">
        <v>516</v>
      </c>
      <c r="C190" s="96">
        <v>8</v>
      </c>
      <c r="D190" s="96">
        <v>8</v>
      </c>
    </row>
    <row r="191" spans="1:4">
      <c r="A191" s="96" t="s">
        <v>517</v>
      </c>
      <c r="B191" s="96" t="s">
        <v>518</v>
      </c>
      <c r="C191" s="96">
        <v>5</v>
      </c>
      <c r="D191" s="96">
        <v>5</v>
      </c>
    </row>
    <row r="192" spans="1:4">
      <c r="A192" s="96" t="s">
        <v>519</v>
      </c>
      <c r="B192" s="96" t="s">
        <v>520</v>
      </c>
      <c r="C192" s="96">
        <v>1</v>
      </c>
      <c r="D192" s="96">
        <v>1</v>
      </c>
    </row>
    <row r="193" spans="1:4">
      <c r="A193" s="96" t="s">
        <v>521</v>
      </c>
      <c r="B193" s="96" t="s">
        <v>522</v>
      </c>
      <c r="C193" s="96">
        <v>13</v>
      </c>
      <c r="D193" s="96">
        <v>13</v>
      </c>
    </row>
    <row r="194" spans="1:4">
      <c r="A194" s="96" t="s">
        <v>523</v>
      </c>
      <c r="B194" s="96" t="s">
        <v>524</v>
      </c>
      <c r="C194" s="96">
        <v>11</v>
      </c>
      <c r="D194" s="96">
        <v>11</v>
      </c>
    </row>
    <row r="195" spans="1:4">
      <c r="A195" s="96" t="s">
        <v>525</v>
      </c>
      <c r="B195" s="96" t="s">
        <v>526</v>
      </c>
      <c r="C195" s="96">
        <v>4</v>
      </c>
      <c r="D195" s="96">
        <v>4</v>
      </c>
    </row>
    <row r="196" spans="1:4">
      <c r="A196" s="96" t="s">
        <v>527</v>
      </c>
      <c r="B196" s="96" t="s">
        <v>528</v>
      </c>
      <c r="C196" s="96">
        <v>5</v>
      </c>
      <c r="D196" s="96">
        <v>5</v>
      </c>
    </row>
    <row r="197" spans="1:4">
      <c r="A197" s="96" t="s">
        <v>529</v>
      </c>
      <c r="B197" s="96" t="s">
        <v>530</v>
      </c>
      <c r="C197" s="96">
        <v>26</v>
      </c>
      <c r="D197" s="96">
        <v>26</v>
      </c>
    </row>
    <row r="198" spans="1:4">
      <c r="A198" s="96" t="s">
        <v>531</v>
      </c>
      <c r="B198" s="96" t="s">
        <v>532</v>
      </c>
      <c r="C198" s="96">
        <v>6</v>
      </c>
      <c r="D198" s="96">
        <v>6</v>
      </c>
    </row>
    <row r="199" spans="1:4">
      <c r="A199" s="96" t="s">
        <v>533</v>
      </c>
      <c r="B199" s="96" t="s">
        <v>534</v>
      </c>
      <c r="C199" s="96">
        <v>4</v>
      </c>
      <c r="D199" s="96">
        <v>4</v>
      </c>
    </row>
    <row r="200" spans="1:4">
      <c r="A200" s="96" t="s">
        <v>535</v>
      </c>
      <c r="B200" s="96" t="s">
        <v>536</v>
      </c>
      <c r="C200" s="96">
        <v>8</v>
      </c>
      <c r="D200" s="96">
        <v>8</v>
      </c>
    </row>
    <row r="201" spans="1:4">
      <c r="A201" s="96" t="s">
        <v>537</v>
      </c>
      <c r="B201" s="96" t="s">
        <v>538</v>
      </c>
      <c r="C201" s="96">
        <v>5</v>
      </c>
      <c r="D201" s="96">
        <v>5</v>
      </c>
    </row>
    <row r="202" spans="1:4">
      <c r="A202" s="96" t="s">
        <v>539</v>
      </c>
      <c r="B202" s="96" t="s">
        <v>540</v>
      </c>
      <c r="C202" s="96">
        <v>1</v>
      </c>
      <c r="D202" s="96">
        <v>1</v>
      </c>
    </row>
    <row r="203" spans="1:4">
      <c r="A203" s="96" t="s">
        <v>541</v>
      </c>
      <c r="B203" s="96" t="s">
        <v>542</v>
      </c>
      <c r="C203" s="96">
        <v>11</v>
      </c>
      <c r="D203" s="96">
        <v>11</v>
      </c>
    </row>
    <row r="204" spans="1:4">
      <c r="A204" s="96" t="s">
        <v>543</v>
      </c>
      <c r="B204" s="96" t="s">
        <v>544</v>
      </c>
      <c r="C204" s="96">
        <v>23</v>
      </c>
      <c r="D204" s="96">
        <v>23</v>
      </c>
    </row>
    <row r="205" spans="1:4">
      <c r="A205" s="96" t="s">
        <v>545</v>
      </c>
      <c r="B205" s="96" t="s">
        <v>546</v>
      </c>
      <c r="C205" s="96">
        <v>8</v>
      </c>
      <c r="D205" s="96">
        <v>8</v>
      </c>
    </row>
    <row r="206" spans="1:4">
      <c r="A206" s="96" t="s">
        <v>547</v>
      </c>
      <c r="B206" s="96" t="s">
        <v>548</v>
      </c>
      <c r="C206" s="96">
        <v>3</v>
      </c>
      <c r="D206" s="96">
        <v>3</v>
      </c>
    </row>
    <row r="207" spans="1:4">
      <c r="A207" s="96" t="s">
        <v>549</v>
      </c>
      <c r="B207" s="96" t="s">
        <v>550</v>
      </c>
      <c r="C207" s="96">
        <v>14</v>
      </c>
      <c r="D207" s="96">
        <v>14</v>
      </c>
    </row>
    <row r="208" spans="1:4">
      <c r="A208" s="96" t="s">
        <v>551</v>
      </c>
      <c r="B208" s="96" t="s">
        <v>552</v>
      </c>
      <c r="C208" s="96">
        <v>7</v>
      </c>
      <c r="D208" s="96">
        <v>7</v>
      </c>
    </row>
    <row r="209" spans="1:4">
      <c r="A209" s="96" t="s">
        <v>553</v>
      </c>
      <c r="B209" s="96" t="s">
        <v>554</v>
      </c>
      <c r="C209" s="96">
        <v>17</v>
      </c>
      <c r="D209" s="96">
        <v>17</v>
      </c>
    </row>
    <row r="210" spans="1:4">
      <c r="A210" s="96" t="s">
        <v>555</v>
      </c>
      <c r="B210" s="96" t="s">
        <v>556</v>
      </c>
      <c r="C210" s="96">
        <v>3</v>
      </c>
      <c r="D210" s="96">
        <v>3</v>
      </c>
    </row>
    <row r="211" spans="1:4">
      <c r="A211" s="96" t="s">
        <v>557</v>
      </c>
      <c r="B211" s="96" t="s">
        <v>558</v>
      </c>
      <c r="C211" s="96">
        <v>1</v>
      </c>
      <c r="D211" s="96">
        <v>1</v>
      </c>
    </row>
    <row r="212" spans="1:4">
      <c r="A212" s="96" t="s">
        <v>559</v>
      </c>
      <c r="B212" s="96" t="s">
        <v>560</v>
      </c>
      <c r="C212" s="96">
        <v>3</v>
      </c>
      <c r="D212" s="96">
        <v>3</v>
      </c>
    </row>
    <row r="213" spans="1:4">
      <c r="A213" s="96" t="s">
        <v>561</v>
      </c>
      <c r="B213" s="96" t="s">
        <v>562</v>
      </c>
      <c r="C213" s="96">
        <v>7</v>
      </c>
      <c r="D213" s="96">
        <v>7</v>
      </c>
    </row>
    <row r="214" spans="1:4">
      <c r="A214" s="96" t="s">
        <v>563</v>
      </c>
      <c r="B214" s="96" t="s">
        <v>564</v>
      </c>
      <c r="C214" s="96">
        <v>5</v>
      </c>
      <c r="D214" s="96">
        <v>5</v>
      </c>
    </row>
    <row r="215" spans="1:4">
      <c r="A215" s="96" t="s">
        <v>565</v>
      </c>
      <c r="B215" s="96" t="s">
        <v>566</v>
      </c>
      <c r="C215" s="96">
        <v>13</v>
      </c>
      <c r="D215" s="96">
        <v>13</v>
      </c>
    </row>
    <row r="216" spans="1:4">
      <c r="A216" s="96" t="s">
        <v>567</v>
      </c>
      <c r="B216" s="96" t="s">
        <v>568</v>
      </c>
      <c r="C216" s="96">
        <v>11</v>
      </c>
      <c r="D216" s="96">
        <v>11</v>
      </c>
    </row>
    <row r="217" spans="1:4">
      <c r="A217" s="96" t="s">
        <v>569</v>
      </c>
      <c r="B217" s="96" t="s">
        <v>570</v>
      </c>
      <c r="C217" s="96">
        <v>7</v>
      </c>
      <c r="D217" s="96">
        <v>7</v>
      </c>
    </row>
    <row r="218" spans="1:4">
      <c r="A218" s="96" t="s">
        <v>571</v>
      </c>
      <c r="B218" s="96" t="s">
        <v>572</v>
      </c>
      <c r="C218" s="96">
        <v>6</v>
      </c>
      <c r="D218" s="96">
        <v>6</v>
      </c>
    </row>
    <row r="219" spans="1:4">
      <c r="A219" s="96" t="s">
        <v>573</v>
      </c>
      <c r="B219" s="96" t="s">
        <v>574</v>
      </c>
      <c r="C219" s="96">
        <v>19</v>
      </c>
      <c r="D219" s="96">
        <v>19</v>
      </c>
    </row>
    <row r="220" spans="1:4">
      <c r="A220" s="96" t="s">
        <v>575</v>
      </c>
      <c r="B220" s="96" t="s">
        <v>576</v>
      </c>
      <c r="C220" s="96">
        <v>1</v>
      </c>
      <c r="D220" s="96">
        <v>1</v>
      </c>
    </row>
    <row r="221" spans="1:4">
      <c r="A221" s="96" t="s">
        <v>577</v>
      </c>
      <c r="B221" s="96" t="s">
        <v>578</v>
      </c>
      <c r="C221" s="96">
        <v>14</v>
      </c>
      <c r="D221" s="96">
        <v>14</v>
      </c>
    </row>
    <row r="222" spans="1:4">
      <c r="A222" s="96" t="s">
        <v>579</v>
      </c>
      <c r="B222" s="96" t="s">
        <v>580</v>
      </c>
      <c r="C222" s="96">
        <v>17</v>
      </c>
      <c r="D222" s="96">
        <v>17</v>
      </c>
    </row>
    <row r="223" spans="1:4">
      <c r="A223" s="96" t="s">
        <v>581</v>
      </c>
      <c r="B223" s="96" t="s">
        <v>582</v>
      </c>
      <c r="C223" s="96">
        <v>14</v>
      </c>
      <c r="D223" s="96">
        <v>14</v>
      </c>
    </row>
    <row r="224" spans="1:4">
      <c r="A224" s="96" t="s">
        <v>583</v>
      </c>
      <c r="B224" s="96" t="s">
        <v>584</v>
      </c>
      <c r="C224" s="96">
        <v>9</v>
      </c>
      <c r="D224" s="96">
        <v>9</v>
      </c>
    </row>
    <row r="225" spans="1:4">
      <c r="A225" s="96" t="s">
        <v>585</v>
      </c>
      <c r="B225" s="96" t="s">
        <v>586</v>
      </c>
      <c r="C225" s="96">
        <v>10</v>
      </c>
      <c r="D225" s="96">
        <v>10</v>
      </c>
    </row>
    <row r="226" spans="1:4">
      <c r="A226" s="96" t="s">
        <v>587</v>
      </c>
      <c r="B226" s="96" t="s">
        <v>588</v>
      </c>
      <c r="C226" s="96">
        <v>12</v>
      </c>
      <c r="D226" s="96">
        <v>12</v>
      </c>
    </row>
    <row r="227" spans="1:4">
      <c r="A227" s="96" t="s">
        <v>589</v>
      </c>
      <c r="B227" s="96" t="s">
        <v>590</v>
      </c>
      <c r="C227" s="96">
        <v>5</v>
      </c>
      <c r="D227" s="96">
        <v>5</v>
      </c>
    </row>
    <row r="228" spans="1:4">
      <c r="A228" s="96" t="s">
        <v>591</v>
      </c>
      <c r="B228" s="96" t="s">
        <v>592</v>
      </c>
      <c r="C228" s="96">
        <v>6</v>
      </c>
      <c r="D228" s="96">
        <v>6</v>
      </c>
    </row>
    <row r="229" spans="1:4">
      <c r="A229" s="96" t="s">
        <v>593</v>
      </c>
      <c r="B229" s="96" t="s">
        <v>594</v>
      </c>
      <c r="C229" s="96">
        <v>15</v>
      </c>
      <c r="D229" s="96">
        <v>15</v>
      </c>
    </row>
    <row r="230" spans="1:4">
      <c r="A230" s="96" t="s">
        <v>595</v>
      </c>
      <c r="B230" s="96" t="s">
        <v>596</v>
      </c>
      <c r="C230" s="96">
        <v>2</v>
      </c>
      <c r="D230" s="96">
        <v>2</v>
      </c>
    </row>
    <row r="231" spans="1:4">
      <c r="A231" s="96" t="s">
        <v>597</v>
      </c>
      <c r="B231" s="96" t="s">
        <v>598</v>
      </c>
      <c r="C231" s="96">
        <v>1</v>
      </c>
      <c r="D231" s="96">
        <v>1</v>
      </c>
    </row>
    <row r="232" spans="1:4">
      <c r="A232" s="96" t="s">
        <v>599</v>
      </c>
      <c r="B232" s="96" t="s">
        <v>600</v>
      </c>
      <c r="C232" s="96">
        <v>20</v>
      </c>
      <c r="D232" s="96">
        <v>20</v>
      </c>
    </row>
    <row r="233" spans="1:4">
      <c r="A233" s="96" t="s">
        <v>601</v>
      </c>
      <c r="B233" s="96" t="s">
        <v>602</v>
      </c>
      <c r="C233" s="96">
        <v>17</v>
      </c>
      <c r="D233" s="96">
        <v>17</v>
      </c>
    </row>
    <row r="234" spans="1:4">
      <c r="A234" s="96" t="s">
        <v>603</v>
      </c>
      <c r="B234" s="96" t="s">
        <v>604</v>
      </c>
      <c r="C234" s="96">
        <v>34</v>
      </c>
      <c r="D234" s="96">
        <v>34</v>
      </c>
    </row>
    <row r="235" spans="1:4">
      <c r="A235" s="96" t="s">
        <v>605</v>
      </c>
      <c r="B235" s="96" t="s">
        <v>606</v>
      </c>
      <c r="C235" s="96">
        <v>6</v>
      </c>
      <c r="D235" s="96">
        <v>6</v>
      </c>
    </row>
    <row r="236" spans="1:4">
      <c r="A236" s="96" t="s">
        <v>607</v>
      </c>
      <c r="B236" s="96" t="s">
        <v>608</v>
      </c>
      <c r="C236" s="96">
        <v>12</v>
      </c>
      <c r="D236" s="96">
        <v>12</v>
      </c>
    </row>
    <row r="237" spans="1:4">
      <c r="A237" s="96" t="s">
        <v>609</v>
      </c>
      <c r="B237" s="96" t="s">
        <v>610</v>
      </c>
      <c r="C237" s="96">
        <v>3</v>
      </c>
      <c r="D237" s="96">
        <v>3</v>
      </c>
    </row>
    <row r="238" spans="1:4">
      <c r="A238" s="96" t="s">
        <v>611</v>
      </c>
      <c r="B238" s="96" t="s">
        <v>612</v>
      </c>
      <c r="C238" s="96">
        <v>7</v>
      </c>
      <c r="D238" s="96">
        <v>7</v>
      </c>
    </row>
    <row r="239" spans="1:4">
      <c r="A239" s="96" t="s">
        <v>613</v>
      </c>
      <c r="B239" s="96" t="s">
        <v>614</v>
      </c>
      <c r="C239" s="96">
        <v>15</v>
      </c>
      <c r="D239" s="96">
        <v>15</v>
      </c>
    </row>
    <row r="240" spans="1:4">
      <c r="A240" s="96" t="s">
        <v>615</v>
      </c>
      <c r="B240" s="96" t="s">
        <v>616</v>
      </c>
      <c r="C240" s="96">
        <v>10</v>
      </c>
      <c r="D240" s="96">
        <v>10</v>
      </c>
    </row>
    <row r="241" spans="1:4">
      <c r="A241" s="96" t="s">
        <v>617</v>
      </c>
      <c r="B241" s="96" t="s">
        <v>618</v>
      </c>
      <c r="C241" s="96">
        <v>22</v>
      </c>
      <c r="D241" s="96">
        <v>22</v>
      </c>
    </row>
    <row r="242" spans="1:4">
      <c r="A242" s="96" t="s">
        <v>619</v>
      </c>
      <c r="B242" s="96" t="s">
        <v>620</v>
      </c>
      <c r="C242" s="96">
        <v>19</v>
      </c>
      <c r="D242" s="96">
        <v>19</v>
      </c>
    </row>
    <row r="243" spans="1:4">
      <c r="A243" s="96" t="s">
        <v>621</v>
      </c>
      <c r="B243" s="96" t="s">
        <v>622</v>
      </c>
      <c r="C243" s="96">
        <v>7</v>
      </c>
      <c r="D243" s="96">
        <v>7</v>
      </c>
    </row>
    <row r="244" spans="1:4">
      <c r="A244" s="96" t="s">
        <v>623</v>
      </c>
      <c r="B244" s="96" t="s">
        <v>624</v>
      </c>
      <c r="C244" s="96">
        <v>1</v>
      </c>
      <c r="D244" s="96">
        <v>1</v>
      </c>
    </row>
    <row r="245" spans="1:4">
      <c r="A245" s="96" t="s">
        <v>625</v>
      </c>
      <c r="B245" s="96" t="s">
        <v>626</v>
      </c>
      <c r="C245" s="96">
        <v>5</v>
      </c>
      <c r="D245" s="96">
        <v>5</v>
      </c>
    </row>
    <row r="246" spans="1:4">
      <c r="A246" s="96" t="s">
        <v>627</v>
      </c>
      <c r="B246" s="96" t="s">
        <v>628</v>
      </c>
      <c r="C246" s="96">
        <v>13</v>
      </c>
      <c r="D246" s="96">
        <v>13</v>
      </c>
    </row>
    <row r="247" spans="1:4">
      <c r="A247" s="96" t="s">
        <v>629</v>
      </c>
      <c r="B247" s="96" t="s">
        <v>630</v>
      </c>
      <c r="C247" s="96">
        <v>4</v>
      </c>
      <c r="D247" s="96">
        <v>4</v>
      </c>
    </row>
    <row r="248" spans="1:4">
      <c r="A248" s="96" t="s">
        <v>631</v>
      </c>
      <c r="B248" s="96" t="s">
        <v>632</v>
      </c>
      <c r="C248" s="96">
        <v>1</v>
      </c>
      <c r="D248" s="96">
        <v>1</v>
      </c>
    </row>
    <row r="249" spans="1:4">
      <c r="A249" s="96" t="s">
        <v>633</v>
      </c>
      <c r="B249" s="96" t="s">
        <v>634</v>
      </c>
      <c r="C249" s="96">
        <v>11</v>
      </c>
      <c r="D249" s="96">
        <v>11</v>
      </c>
    </row>
    <row r="250" spans="1:4">
      <c r="A250" s="96" t="s">
        <v>635</v>
      </c>
      <c r="B250" s="96" t="s">
        <v>636</v>
      </c>
      <c r="C250" s="96">
        <v>38</v>
      </c>
      <c r="D250" s="96">
        <v>38</v>
      </c>
    </row>
    <row r="251" spans="1:4">
      <c r="A251" s="96" t="s">
        <v>637</v>
      </c>
      <c r="B251" s="96" t="s">
        <v>638</v>
      </c>
      <c r="C251" s="96">
        <v>7</v>
      </c>
      <c r="D251" s="96">
        <v>7</v>
      </c>
    </row>
    <row r="252" spans="1:4">
      <c r="A252" s="96" t="s">
        <v>639</v>
      </c>
      <c r="B252" s="96" t="s">
        <v>640</v>
      </c>
      <c r="C252" s="96">
        <v>7</v>
      </c>
      <c r="D252" s="96">
        <v>7</v>
      </c>
    </row>
    <row r="253" spans="1:4">
      <c r="A253" s="96" t="s">
        <v>641</v>
      </c>
      <c r="B253" s="96" t="s">
        <v>642</v>
      </c>
      <c r="C253" s="96">
        <v>22</v>
      </c>
      <c r="D253" s="96">
        <v>22</v>
      </c>
    </row>
    <row r="254" spans="1:4">
      <c r="A254" s="96" t="s">
        <v>643</v>
      </c>
      <c r="B254" s="96" t="s">
        <v>644</v>
      </c>
      <c r="C254" s="96">
        <v>11</v>
      </c>
      <c r="D254" s="96">
        <v>11</v>
      </c>
    </row>
    <row r="255" spans="1:4">
      <c r="A255" s="96" t="s">
        <v>645</v>
      </c>
      <c r="B255" s="96" t="s">
        <v>646</v>
      </c>
      <c r="C255" s="96">
        <v>10</v>
      </c>
      <c r="D255" s="96">
        <v>10</v>
      </c>
    </row>
    <row r="256" spans="1:4">
      <c r="A256" s="96" t="s">
        <v>647</v>
      </c>
      <c r="B256" s="96" t="s">
        <v>648</v>
      </c>
      <c r="C256" s="96">
        <v>29</v>
      </c>
      <c r="D256" s="96">
        <v>29</v>
      </c>
    </row>
    <row r="257" spans="1:4">
      <c r="A257" s="96" t="s">
        <v>649</v>
      </c>
      <c r="B257" s="96" t="s">
        <v>650</v>
      </c>
      <c r="C257" s="96">
        <v>5</v>
      </c>
      <c r="D257" s="96">
        <v>5</v>
      </c>
    </row>
    <row r="258" spans="1:4">
      <c r="A258" s="96" t="s">
        <v>651</v>
      </c>
      <c r="B258" s="96" t="s">
        <v>652</v>
      </c>
      <c r="C258" s="96">
        <v>1</v>
      </c>
      <c r="D258" s="96">
        <v>1</v>
      </c>
    </row>
    <row r="259" spans="1:4">
      <c r="A259" s="96" t="s">
        <v>653</v>
      </c>
      <c r="B259" s="96" t="s">
        <v>654</v>
      </c>
      <c r="C259" s="96">
        <v>8</v>
      </c>
      <c r="D259" s="96">
        <v>8</v>
      </c>
    </row>
    <row r="260" spans="1:4">
      <c r="A260" s="96" t="s">
        <v>655</v>
      </c>
      <c r="B260" s="96" t="s">
        <v>656</v>
      </c>
      <c r="C260" s="96">
        <v>1</v>
      </c>
      <c r="D260" s="96">
        <v>1</v>
      </c>
    </row>
    <row r="261" spans="1:4">
      <c r="A261" s="96" t="s">
        <v>657</v>
      </c>
      <c r="B261" s="96" t="s">
        <v>658</v>
      </c>
      <c r="C261" s="96">
        <v>18</v>
      </c>
      <c r="D261" s="96">
        <v>18</v>
      </c>
    </row>
    <row r="262" spans="1:4">
      <c r="A262" s="96" t="s">
        <v>659</v>
      </c>
      <c r="B262" s="96" t="s">
        <v>660</v>
      </c>
      <c r="C262" s="96">
        <v>17</v>
      </c>
      <c r="D262" s="96">
        <v>17</v>
      </c>
    </row>
    <row r="263" spans="1:4">
      <c r="A263" s="96" t="s">
        <v>661</v>
      </c>
      <c r="B263" s="96" t="s">
        <v>662</v>
      </c>
      <c r="C263" s="96">
        <v>6</v>
      </c>
      <c r="D263" s="96">
        <v>6</v>
      </c>
    </row>
    <row r="264" spans="1:4">
      <c r="A264" s="96" t="s">
        <v>663</v>
      </c>
      <c r="B264" s="96" t="s">
        <v>664</v>
      </c>
      <c r="C264" s="96">
        <v>31</v>
      </c>
      <c r="D264" s="96">
        <v>31</v>
      </c>
    </row>
    <row r="265" spans="1:4">
      <c r="A265" s="96" t="s">
        <v>665</v>
      </c>
      <c r="B265" s="96" t="s">
        <v>666</v>
      </c>
      <c r="C265" s="96">
        <v>3</v>
      </c>
      <c r="D265" s="96">
        <v>3</v>
      </c>
    </row>
    <row r="266" spans="1:4">
      <c r="A266" s="96" t="s">
        <v>667</v>
      </c>
      <c r="B266" s="96" t="s">
        <v>668</v>
      </c>
      <c r="C266" s="96">
        <v>22</v>
      </c>
      <c r="D266" s="96">
        <v>22</v>
      </c>
    </row>
    <row r="267" spans="1:4">
      <c r="A267" s="96" t="s">
        <v>669</v>
      </c>
      <c r="B267" s="96" t="s">
        <v>670</v>
      </c>
      <c r="C267" s="96">
        <v>17</v>
      </c>
      <c r="D267" s="96">
        <v>17</v>
      </c>
    </row>
    <row r="268" spans="1:4">
      <c r="A268" s="95" t="s">
        <v>144</v>
      </c>
      <c r="C268" s="95">
        <v>2807</v>
      </c>
      <c r="D268" s="95">
        <v>2807</v>
      </c>
    </row>
  </sheetData>
  <sheetProtection algorithmName="SHA-512" hashValue="ozUmQWaO/QHFXs+sKctdUzuq6sj3G4XLziteHyO0nLRY+Y2dyyd11NhW00JQqowRhDsSdfDtT8LGKB/Bzn3VzA==" saltValue="Wvw0DKwIGsPURK1lU92xKQ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4864-DF4B-40D5-98AA-DC5AE025CEED}">
  <sheetPr codeName="Tabelle3">
    <tabColor rgb="FFFFFF00"/>
  </sheetPr>
  <dimension ref="A1:Q24"/>
  <sheetViews>
    <sheetView workbookViewId="0">
      <selection activeCell="F21" sqref="F21"/>
    </sheetView>
  </sheetViews>
  <sheetFormatPr baseColWidth="10" defaultColWidth="11.42578125" defaultRowHeight="18"/>
  <cols>
    <col min="1" max="1" width="5.28515625" style="10" customWidth="1"/>
    <col min="2" max="2" width="5.7109375" style="10" customWidth="1"/>
    <col min="3" max="3" width="8.7109375" style="10" customWidth="1"/>
    <col min="4" max="4" width="50.85546875" style="10" customWidth="1"/>
    <col min="5" max="5" width="51.5703125" style="10" customWidth="1"/>
    <col min="6" max="6" width="48.140625" style="10" customWidth="1"/>
    <col min="7" max="7" width="13.140625" style="10" customWidth="1"/>
    <col min="8" max="8" width="33.7109375" style="10" customWidth="1"/>
    <col min="9" max="9" width="33" style="10" customWidth="1"/>
    <col min="10" max="10" width="38.5703125" style="10" customWidth="1"/>
    <col min="11" max="11" width="47.85546875" style="10" customWidth="1"/>
    <col min="12" max="16384" width="11.42578125" style="10"/>
  </cols>
  <sheetData>
    <row r="1" spans="1:10">
      <c r="C1" s="1" t="s">
        <v>29</v>
      </c>
      <c r="D1" s="1" t="s">
        <v>30</v>
      </c>
      <c r="F1" s="16">
        <v>1</v>
      </c>
      <c r="G1" s="16">
        <v>1</v>
      </c>
    </row>
    <row r="2" spans="1:10">
      <c r="C2" s="205" t="s">
        <v>101</v>
      </c>
      <c r="D2" s="205"/>
      <c r="E2" s="62"/>
      <c r="F2" s="10" t="s">
        <v>671</v>
      </c>
    </row>
    <row r="3" spans="1:10">
      <c r="A3" s="16">
        <v>1</v>
      </c>
      <c r="B3" s="14"/>
      <c r="C3" s="15"/>
      <c r="D3" s="15"/>
      <c r="E3" s="20"/>
    </row>
    <row r="4" spans="1:10">
      <c r="A4" s="11">
        <v>2</v>
      </c>
      <c r="B4" s="13" t="s">
        <v>31</v>
      </c>
      <c r="C4" s="57" t="s">
        <v>32</v>
      </c>
      <c r="D4" s="12" t="s">
        <v>33</v>
      </c>
      <c r="E4" s="12" t="str">
        <f t="shared" ref="E4:E21" si="0">_xlfn.CONCAT(C4&amp;" - "&amp;D4)</f>
        <v>AGSV - Aargauer Schiesssportverband</v>
      </c>
      <c r="F4" s="206">
        <v>1.19</v>
      </c>
      <c r="H4" s="17"/>
      <c r="I4" s="58"/>
      <c r="J4" s="18"/>
    </row>
    <row r="5" spans="1:10">
      <c r="A5" s="16">
        <v>3</v>
      </c>
      <c r="B5" s="13" t="s">
        <v>43</v>
      </c>
      <c r="C5" s="57" t="s">
        <v>44</v>
      </c>
      <c r="D5" s="12" t="s">
        <v>45</v>
      </c>
      <c r="E5" s="12" t="str">
        <f t="shared" si="0"/>
        <v xml:space="preserve">ASGT - Association sportive genevoise de Tir </v>
      </c>
      <c r="F5" s="206">
        <v>1.25</v>
      </c>
      <c r="H5" s="17"/>
      <c r="I5" s="58"/>
      <c r="J5" s="18"/>
    </row>
    <row r="6" spans="1:10">
      <c r="A6" s="11">
        <v>4</v>
      </c>
      <c r="B6" s="13" t="s">
        <v>76</v>
      </c>
      <c r="C6" s="57" t="s">
        <v>77</v>
      </c>
      <c r="D6" s="12" t="s">
        <v>78</v>
      </c>
      <c r="E6" s="12" t="str">
        <f t="shared" si="0"/>
        <v>AVTS - Association Vaudoise de Tir Sportif</v>
      </c>
      <c r="F6" s="206">
        <v>1.22</v>
      </c>
      <c r="H6" s="17"/>
      <c r="I6" s="58"/>
      <c r="J6" s="18"/>
    </row>
    <row r="7" spans="1:10">
      <c r="A7" s="16">
        <v>5</v>
      </c>
      <c r="B7" s="13" t="s">
        <v>34</v>
      </c>
      <c r="C7" s="57" t="s">
        <v>35</v>
      </c>
      <c r="D7" s="12" t="s">
        <v>36</v>
      </c>
      <c r="E7" s="12" t="str">
        <f t="shared" si="0"/>
        <v>BSSV - Berner Schiesssportverband</v>
      </c>
      <c r="F7" s="206">
        <v>1.02</v>
      </c>
      <c r="H7" s="17"/>
      <c r="I7" s="58"/>
      <c r="J7" s="18"/>
    </row>
    <row r="8" spans="1:10">
      <c r="A8" s="11">
        <v>6</v>
      </c>
      <c r="B8" s="13" t="s">
        <v>49</v>
      </c>
      <c r="C8" s="57" t="s">
        <v>50</v>
      </c>
      <c r="D8" s="12" t="s">
        <v>51</v>
      </c>
      <c r="E8" s="12" t="str">
        <f t="shared" si="0"/>
        <v>BSV - Bündner Schiesssportverband</v>
      </c>
      <c r="F8" s="206">
        <v>1.18</v>
      </c>
      <c r="H8" s="17"/>
      <c r="I8" s="58"/>
      <c r="J8" s="18"/>
    </row>
    <row r="9" spans="1:10">
      <c r="A9" s="16">
        <v>7</v>
      </c>
      <c r="B9" s="13" t="s">
        <v>52</v>
      </c>
      <c r="C9" s="57" t="s">
        <v>53</v>
      </c>
      <c r="D9" s="12" t="s">
        <v>54</v>
      </c>
      <c r="E9" s="12" t="str">
        <f t="shared" si="0"/>
        <v>FJT - Fédération Jurassienne de Tir (FJT)</v>
      </c>
      <c r="F9" s="206">
        <v>1.26</v>
      </c>
      <c r="H9" s="17"/>
      <c r="I9" s="58"/>
      <c r="J9" s="19"/>
    </row>
    <row r="10" spans="1:10">
      <c r="A10" s="11">
        <v>8</v>
      </c>
      <c r="B10" s="13" t="s">
        <v>73</v>
      </c>
      <c r="C10" s="57" t="s">
        <v>74</v>
      </c>
      <c r="D10" s="12" t="s">
        <v>75</v>
      </c>
      <c r="E10" s="12" t="str">
        <f t="shared" si="0"/>
        <v>FTST - Federazione Ticinese delle Società di Tiro</v>
      </c>
      <c r="F10" s="206">
        <v>1.21</v>
      </c>
      <c r="H10" s="17"/>
      <c r="I10" s="58"/>
      <c r="J10" s="18"/>
    </row>
    <row r="11" spans="1:10">
      <c r="A11" s="16">
        <v>9</v>
      </c>
      <c r="B11" s="13" t="s">
        <v>46</v>
      </c>
      <c r="C11" s="57" t="s">
        <v>47</v>
      </c>
      <c r="D11" s="30" t="s">
        <v>48</v>
      </c>
      <c r="E11" s="12" t="str">
        <f t="shared" si="0"/>
        <v>KSVGL - Glarner Kantonal Schützenverband</v>
      </c>
      <c r="F11" s="206">
        <v>1.08</v>
      </c>
      <c r="H11" s="17"/>
      <c r="I11" s="58"/>
      <c r="J11" s="18"/>
    </row>
    <row r="12" spans="1:10">
      <c r="A12" s="11">
        <v>10</v>
      </c>
      <c r="B12" s="13" t="s">
        <v>61</v>
      </c>
      <c r="C12" s="57" t="s">
        <v>62</v>
      </c>
      <c r="D12" s="12" t="s">
        <v>63</v>
      </c>
      <c r="E12" s="12" t="str">
        <f t="shared" si="0"/>
        <v>OSPSV - Ostschweizer Schiesssportverband</v>
      </c>
      <c r="F12" s="206">
        <v>1.44</v>
      </c>
      <c r="H12" s="17"/>
      <c r="I12" s="58"/>
      <c r="J12" s="18"/>
    </row>
    <row r="13" spans="1:10">
      <c r="A13" s="16">
        <v>11</v>
      </c>
      <c r="B13" s="13" t="s">
        <v>40</v>
      </c>
      <c r="C13" s="57" t="s">
        <v>41</v>
      </c>
      <c r="D13" s="12" t="s">
        <v>42</v>
      </c>
      <c r="E13" s="12" t="str">
        <f t="shared" si="0"/>
        <v>SFTS - Société fribourgeoise des tireurs sportifs</v>
      </c>
      <c r="F13" s="206">
        <v>1.37</v>
      </c>
      <c r="H13" s="17"/>
      <c r="I13" s="58"/>
      <c r="J13" s="18"/>
    </row>
    <row r="14" spans="1:10">
      <c r="A14" s="11">
        <v>12</v>
      </c>
      <c r="B14" s="13" t="s">
        <v>67</v>
      </c>
      <c r="C14" s="57" t="s">
        <v>68</v>
      </c>
      <c r="D14" s="30" t="s">
        <v>69</v>
      </c>
      <c r="E14" s="12" t="str">
        <f t="shared" si="0"/>
        <v>SHKSV - Schaffhauser Kantonalschützenverband</v>
      </c>
      <c r="F14" s="206">
        <v>1.1399999999999999</v>
      </c>
      <c r="H14" s="17"/>
      <c r="I14" s="58"/>
      <c r="J14" s="18"/>
    </row>
    <row r="15" spans="1:10">
      <c r="A15" s="16">
        <v>13</v>
      </c>
      <c r="B15" s="13" t="s">
        <v>58</v>
      </c>
      <c r="C15" s="57" t="s">
        <v>59</v>
      </c>
      <c r="D15" s="28" t="s">
        <v>60</v>
      </c>
      <c r="E15" s="12" t="str">
        <f t="shared" si="0"/>
        <v>SNTS - Société Neuchâteloise de Tir Sportif</v>
      </c>
      <c r="F15" s="206">
        <v>1.24</v>
      </c>
      <c r="H15" s="17"/>
      <c r="I15" s="58"/>
      <c r="J15" s="18"/>
    </row>
    <row r="16" spans="1:10">
      <c r="A16" s="11">
        <v>14</v>
      </c>
      <c r="B16" s="13" t="s">
        <v>70</v>
      </c>
      <c r="C16" s="57" t="s">
        <v>71</v>
      </c>
      <c r="D16" s="12" t="s">
        <v>72</v>
      </c>
      <c r="E16" s="12" t="str">
        <f t="shared" si="0"/>
        <v>SOSV - Solothurner Schiesssportverband</v>
      </c>
      <c r="F16" s="206">
        <v>1.1100000000000001</v>
      </c>
      <c r="H16" s="17"/>
      <c r="I16" s="58"/>
      <c r="J16" s="18"/>
    </row>
    <row r="17" spans="1:17">
      <c r="A17" s="16">
        <v>15</v>
      </c>
      <c r="B17" s="29" t="s">
        <v>64</v>
      </c>
      <c r="C17" s="57" t="s">
        <v>65</v>
      </c>
      <c r="D17" s="12" t="s">
        <v>66</v>
      </c>
      <c r="E17" s="12" t="str">
        <f t="shared" si="0"/>
        <v>SSVL - Sportschützenverband an der Linth</v>
      </c>
      <c r="F17" s="206">
        <v>1.41</v>
      </c>
      <c r="H17" s="17"/>
      <c r="I17" s="58"/>
      <c r="J17" s="18"/>
    </row>
    <row r="18" spans="1:17">
      <c r="A18" s="11">
        <v>16</v>
      </c>
      <c r="B18" s="13" t="s">
        <v>37</v>
      </c>
      <c r="C18" s="57" t="s">
        <v>38</v>
      </c>
      <c r="D18" s="12" t="s">
        <v>39</v>
      </c>
      <c r="E18" s="12" t="str">
        <f t="shared" si="0"/>
        <v>SVRB - Schiesssportverband Region Basel</v>
      </c>
      <c r="F18" s="206">
        <v>1.1299999999999999</v>
      </c>
      <c r="H18" s="17"/>
      <c r="I18" s="58"/>
      <c r="J18" s="18"/>
    </row>
    <row r="19" spans="1:17">
      <c r="A19" s="16">
        <v>17</v>
      </c>
      <c r="B19" s="13" t="s">
        <v>79</v>
      </c>
      <c r="C19" s="57" t="s">
        <v>80</v>
      </c>
      <c r="D19" s="30" t="s">
        <v>81</v>
      </c>
      <c r="E19" s="12" t="str">
        <f t="shared" si="0"/>
        <v>WSSV - Fedération Sportive Valaisanne de Tir</v>
      </c>
      <c r="F19" s="206">
        <v>1.23</v>
      </c>
    </row>
    <row r="20" spans="1:17">
      <c r="A20" s="11">
        <v>18</v>
      </c>
      <c r="B20" s="13" t="s">
        <v>82</v>
      </c>
      <c r="C20" s="57" t="s">
        <v>83</v>
      </c>
      <c r="D20" s="12" t="s">
        <v>84</v>
      </c>
      <c r="E20" s="12" t="str">
        <f t="shared" si="0"/>
        <v>ZHSV - Zürcher Schiesssportverband</v>
      </c>
      <c r="F20" s="206">
        <v>1.01</v>
      </c>
    </row>
    <row r="21" spans="1:17">
      <c r="A21" s="16">
        <v>19</v>
      </c>
      <c r="B21" s="13" t="s">
        <v>55</v>
      </c>
      <c r="C21" s="57" t="s">
        <v>56</v>
      </c>
      <c r="D21" s="31" t="s">
        <v>57</v>
      </c>
      <c r="E21" s="12" t="str">
        <f t="shared" si="0"/>
        <v>ZSV - Zentralschweizerischer Sportschützen Verband</v>
      </c>
      <c r="F21" s="206">
        <v>1.5</v>
      </c>
    </row>
    <row r="22" spans="1:17">
      <c r="D22" s="43" t="s">
        <v>85</v>
      </c>
      <c r="E22" s="43" t="s">
        <v>86</v>
      </c>
      <c r="F22" s="43" t="s">
        <v>87</v>
      </c>
    </row>
    <row r="23" spans="1:17">
      <c r="A23" s="10">
        <v>1</v>
      </c>
      <c r="C23" s="55" t="s">
        <v>88</v>
      </c>
      <c r="D23" s="55" t="s">
        <v>89</v>
      </c>
      <c r="E23" s="82" t="s">
        <v>90</v>
      </c>
      <c r="F23" s="55" t="s">
        <v>91</v>
      </c>
      <c r="G23" s="55" t="s">
        <v>92</v>
      </c>
      <c r="H23" s="59" t="s">
        <v>93</v>
      </c>
      <c r="I23" s="55" t="s">
        <v>94</v>
      </c>
      <c r="J23" s="44" t="s">
        <v>5</v>
      </c>
      <c r="K23" s="46" t="s">
        <v>95</v>
      </c>
      <c r="L23" s="46"/>
      <c r="M23" s="46"/>
      <c r="N23" s="46"/>
      <c r="O23" s="46"/>
      <c r="P23" s="46"/>
      <c r="Q23" s="46"/>
    </row>
    <row r="24" spans="1:17">
      <c r="C24" s="55" t="s">
        <v>96</v>
      </c>
      <c r="D24" s="55" t="s">
        <v>102</v>
      </c>
      <c r="E24" s="55" t="s">
        <v>103</v>
      </c>
      <c r="F24" s="55" t="s">
        <v>104</v>
      </c>
      <c r="G24" s="59">
        <v>2026</v>
      </c>
      <c r="H24" s="59" t="s">
        <v>97</v>
      </c>
      <c r="I24" s="89" t="s">
        <v>129</v>
      </c>
      <c r="J24" s="45" t="s">
        <v>98</v>
      </c>
      <c r="K24" s="46" t="s">
        <v>99</v>
      </c>
    </row>
  </sheetData>
  <sortState xmlns:xlrd2="http://schemas.microsoft.com/office/spreadsheetml/2017/richdata2" ref="B4:E21">
    <sortCondition ref="E4:E21"/>
  </sortState>
  <mergeCells count="1">
    <mergeCell ref="C2:D2"/>
  </mergeCells>
  <hyperlinks>
    <hyperlink ref="J23" r:id="rId1" display="urs.wenger@swissshooting.ch " xr:uid="{D0324A46-60D4-48EB-A7C5-A290E53F8B16}"/>
    <hyperlink ref="J24" r:id="rId2" xr:uid="{FAD2086C-DFD9-4BA6-8BB9-DA1745155A7C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Start</vt:lpstr>
      <vt:lpstr>Elite</vt:lpstr>
      <vt:lpstr>Elite Bestenliste</vt:lpstr>
      <vt:lpstr>JUN U21</vt:lpstr>
      <vt:lpstr>U21 Bestenliste</vt:lpstr>
      <vt:lpstr>JUN U17</vt:lpstr>
      <vt:lpstr>U17 Bestenliste</vt:lpstr>
      <vt:lpstr>Vereine 10m</vt:lpstr>
      <vt:lpstr>Daten</vt:lpstr>
      <vt:lpstr>Elite!Druckbereich</vt:lpstr>
      <vt:lpstr>'Elite Bestenliste'!Druckbereich</vt:lpstr>
      <vt:lpstr>'JUN U17'!Druckbereich</vt:lpstr>
      <vt:lpstr>'JUN U21'!Druckbereich</vt:lpstr>
      <vt:lpstr>Start!Druckbereich</vt:lpstr>
      <vt:lpstr>'U17 Bestenliste'!Druckbereich</vt:lpstr>
      <vt:lpstr>'U21 Bestenliste'!Druckbereich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Brupbacher</dc:creator>
  <cp:keywords/>
  <dc:description/>
  <cp:lastModifiedBy>Martin Brupbacher</cp:lastModifiedBy>
  <cp:revision/>
  <cp:lastPrinted>2025-10-12T20:21:05Z</cp:lastPrinted>
  <dcterms:created xsi:type="dcterms:W3CDTF">2021-02-09T14:33:16Z</dcterms:created>
  <dcterms:modified xsi:type="dcterms:W3CDTF">2025-10-12T20:26:35Z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2025-03-22T15:25:12Z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f3840a4d-d60f-4281-8fa0-7be3fe1d42e8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