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PINFSERV001\drivee\Daten\4 Realisierung\4.04 Wettkämpfe eigene National\Verbandswettkampfdaten\2026\"/>
    </mc:Choice>
  </mc:AlternateContent>
  <xr:revisionPtr revIDLastSave="0" documentId="13_ncr:1_{D4D6C70D-1AA9-4EEA-87D2-593895E4CCD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eutsch 2026" sheetId="30" r:id="rId1"/>
    <sheet name="français 2026" sheetId="32" r:id="rId2"/>
    <sheet name="Ewiger Kalender" sheetId="2" r:id="rId3"/>
  </sheets>
  <definedNames>
    <definedName name="_xlnm._FilterDatabase" localSheetId="0" hidden="1">'deutsch 2026'!$A$10:$G$10</definedName>
    <definedName name="_xlnm._FilterDatabase" localSheetId="1" hidden="1">'français 2026'!$A$10:$G$10</definedName>
    <definedName name="_ftn1" localSheetId="0">'deutsch 2026'!$A$98</definedName>
    <definedName name="_ftn1" localSheetId="1">'français 2026'!$A$98</definedName>
    <definedName name="_ftnref1" localSheetId="0">'deutsch 2026'!$A$76</definedName>
    <definedName name="_ftnref1" localSheetId="1">'français 2026'!$A$76</definedName>
    <definedName name="_GoBack" localSheetId="0">'deutsch 2026'!#REF!</definedName>
    <definedName name="_GoBack" localSheetId="1">'français 2026'!#REF!</definedName>
    <definedName name="_xlnm.Print_Area" localSheetId="0">'deutsch 2026'!$A$1:$G$122</definedName>
    <definedName name="_xlnm.Print_Area" localSheetId="2">'Ewiger Kalender'!$A$1:$AJ$38</definedName>
    <definedName name="_xlnm.Print_Area" localSheetId="1">'français 2026'!$A$1:$G$122</definedName>
    <definedName name="_xlnm.Print_Titles" localSheetId="0">'deutsch 2026'!$1:$10</definedName>
    <definedName name="_xlnm.Print_Titles" localSheetId="1">'français 2026'!$1:$10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<sst xmlns="http://schemas.openxmlformats.org/spreadsheetml/2006/main" count="1365" uniqueCount="303">
  <si>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</si>
  <si>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</si>
  <si>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</si>
  <si>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</si>
  <si>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</si>
  <si>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</si>
  <si>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</si>
  <si>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</si>
  <si>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</si>
  <si>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</si>
  <si>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</si>
  <si>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</si>
  <si>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</si>
  <si>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</si>
  <si>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</si>
  <si>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</si>
  <si>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</si>
  <si>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</si>
  <si>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</si>
  <si>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</si>
  <si>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</si>
  <si>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</si>
  <si>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</si>
  <si>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</si>
  <si>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</si>
  <si>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</si>
  <si>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</si>
  <si>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</si>
  <si>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</si>
  <si>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</si>
  <si>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</si>
  <si>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</si>
  <si>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</si>
  <si>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</si>
  <si>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</si>
  <si>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</si>
  <si>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</si>
  <si>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</si>
  <si>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</si>
  <si>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</si>
  <si>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</si>
  <si>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</si>
  <si>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</si>
  <si>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</si>
  <si>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</si>
  <si>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</si>
  <si>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</si>
  <si>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</si>
  <si>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</si>
  <si>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</si>
  <si>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</si>
  <si>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</si>
  <si>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</si>
  <si>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</si>
  <si>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</si>
  <si>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</si>
  <si>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</si>
  <si>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</si>
  <si>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</si>
  <si>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</si>
  <si>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</si>
  <si>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</si>
  <si>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</si>
  <si>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</si>
  <si>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</si>
  <si>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</si>
  <si>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</si>
  <si>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</si>
  <si>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</si>
  <si>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</si>
  <si>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</si>
  <si>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</si>
  <si>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</si>
  <si>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</si>
  <si>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</si>
  <si>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</si>
  <si>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</si>
  <si>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</si>
  <si>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</si>
  <si>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</si>
  <si>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</si>
  <si>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</si>
  <si>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</si>
  <si>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</si>
  <si>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</si>
  <si>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</si>
  <si>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</si>
  <si>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</si>
  <si>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</si>
  <si>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</si>
  <si>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</si>
  <si>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</si>
  <si>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</si>
  <si>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</si>
  <si>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</si>
  <si>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</si>
  <si>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</si>
  <si>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</si>
  <si>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</si>
  <si>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</si>
  <si>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</si>
  <si>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</si>
  <si>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</si>
  <si>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</si>
  <si>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</si>
  <si>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</si>
  <si>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</si>
  <si>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</si>
  <si>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</si>
  <si>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</si>
  <si>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</si>
  <si>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</si>
  <si>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</si>
  <si>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</si>
  <si>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</si>
  <si>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</si>
  <si>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</si>
  <si>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</si>
  <si>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</si>
  <si>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</si>
  <si>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</si>
  <si>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</si>
  <si>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</si>
  <si>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</si>
  <si>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</si>
  <si>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</si>
  <si>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</si>
  <si>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</si>
  <si>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</si>
  <si>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</si>
  <si>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</si>
  <si>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</si>
  <si>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</si>
  <si>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</si>
  <si>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</si>
  <si>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</si>
  <si>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</si>
  <si>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</si>
  <si>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</si>
  <si>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</si>
  <si>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</si>
  <si>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</si>
  <si>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</si>
  <si>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</si>
  <si>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</si>
  <si>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</si>
  <si>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</si>
  <si>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</si>
  <si>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</si>
  <si>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</si>
  <si>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</si>
  <si>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</si>
  <si>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</si>
  <si>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</si>
  <si>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</si>
  <si>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</si>
  <si>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</si>
  <si>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</si>
  <si>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</si>
  <si>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</si>
  <si>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</si>
  <si>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</si>
  <si>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</si>
  <si>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</si>
  <si>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</si>
  <si>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</si>
  <si>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</si>
  <si>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</si>
  <si>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</si>
  <si>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</si>
  <si>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</si>
  <si>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</si>
  <si>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</si>
  <si>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</si>
  <si>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</si>
  <si>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</si>
  <si>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</si>
  <si>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</si>
  <si>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</si>
  <si>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</si>
  <si>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</si>
  <si>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</si>
  <si>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</si>
  <si>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</si>
  <si>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</si>
  <si>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</si>
  <si>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</si>
  <si>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</si>
  <si>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</si>
  <si>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</si>
  <si>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</si>
  <si>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</si>
  <si>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</si>
  <si>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</si>
  <si>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</si>
  <si>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</si>
  <si>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</si>
  <si>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</si>
  <si>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</si>
  <si>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</si>
  <si>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</si>
  <si>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</si>
  <si>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</si>
  <si>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</si>
  <si>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</si>
  <si>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</si>
  <si>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</si>
  <si>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</si>
  <si>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</si>
  <si>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</si>
  <si>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</si>
  <si>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</si>
  <si>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</si>
  <si>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</si>
  <si>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</si>
  <si>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</si>
  <si>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</si>
  <si>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</si>
  <si>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</si>
  <si>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</si>
  <si>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</si>
  <si>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</si>
  <si>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</si>
  <si>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</si>
  <si>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</si>
  <si>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</si>
  <si>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</si>
  <si>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</si>
  <si>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</si>
  <si>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</si>
  <si>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</si>
  <si>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</si>
  <si>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</si>
  <si>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</si>
  <si>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</si>
  <si>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</si>
  <si>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</si>
  <si>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</si>
  <si>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</si>
  <si>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</si>
  <si>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</si>
  <si>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</si>
  <si>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</si>
  <si>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</si>
  <si>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</si>
  <si>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</si>
  <si>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</si>
  <si>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</si>
  <si>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</si>
  <si>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</si>
  <si>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</si>
  <si>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</si>
  <si>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</si>
  <si>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</si>
  <si>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</si>
  <si>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</si>
  <si>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</si>
  <si>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</si>
  <si>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</si>
  <si>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</si>
  <si>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</si>
  <si>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</si>
  <si>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</si>
  <si>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</si>
  <si>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</si>
  <si>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 xml:space="preserve">Délai d’inscription qualification CSG fusil 300m Jeunes Tireurs/Juniors </t>
  </si>
  <si>
    <t xml:space="preserve">Finale CSG fusil 300m Jeunes Tireurs/Juniors </t>
  </si>
  <si>
    <t>Eidg. Schützenfest Chur</t>
  </si>
  <si>
    <t>Fête fédérale de tir Coire</t>
  </si>
  <si>
    <t>Chur/Coire/div.</t>
  </si>
  <si>
    <t>Eidg. Feldschiessen 2028 Gewehr 300m und Pistole 25/50m (25.05.28 = Auffahrt  /  04.06.28 = Pfingsten)</t>
  </si>
  <si>
    <t>TFC 2028 fusil 300m et pistolet 25/50m (25.05.28 = Ascension  /  04.06.28 = Pentecôte)</t>
  </si>
  <si>
    <t>KW 6</t>
  </si>
  <si>
    <t>KW 8</t>
  </si>
  <si>
    <t>1. Okt.-Wochenende</t>
  </si>
  <si>
    <t>KW 9</t>
  </si>
  <si>
    <t>KW 35 + 36</t>
  </si>
  <si>
    <t>KW 35</t>
  </si>
  <si>
    <t>30. LZ-Cup Final Gewehr 50/300m und Pistole 50m</t>
  </si>
  <si>
    <t>Finale de la 30e Coupe LZ carabine 50m/fusil 300m et pistolet 50m</t>
  </si>
  <si>
    <t>Salavaux</t>
  </si>
  <si>
    <t>1. - 7. Runde SMM Gewehr 50m; 
1. Liga und tiefer</t>
  </si>
  <si>
    <t>1er - 7e tour CSE carabine 50m;
1ère ligue et inférieure</t>
  </si>
  <si>
    <t>2. Runde SMM Gewehr 50m NL A u. B</t>
  </si>
  <si>
    <t>3. Runde SMM Gewehr 50m NL A u. B</t>
  </si>
  <si>
    <t>4. Runde SMM Gewehr 50m NL A u. B</t>
  </si>
  <si>
    <t>5. Runde SMM Gewehr 50m NL A u. B</t>
  </si>
  <si>
    <t>6. Runde SMM Gewehr 50m NL A u. B</t>
  </si>
  <si>
    <t>7. Runde SMM Gewehr 50m NL A u. B</t>
  </si>
  <si>
    <t>2e tour CSE carabine 50m LN A et B</t>
  </si>
  <si>
    <t>3e tour CSE carabine 50m LN A et B</t>
  </si>
  <si>
    <t>4e tour CSE carabine 50m LN A et B</t>
  </si>
  <si>
    <t>5e tour CSE carabine 50m LN A et B</t>
  </si>
  <si>
    <t>6e tour CSE carabine 50m LN A et B</t>
  </si>
  <si>
    <t>7e tour CSE carabine 50m LN A et B</t>
  </si>
  <si>
    <t>3. Samstag im September (vor dem Bettag)</t>
  </si>
  <si>
    <t>1er tour principal CSG carabine 10m</t>
  </si>
  <si>
    <t>2e tour principal CSG carabine 10m</t>
  </si>
  <si>
    <t>3e tour principal CSG carabine 10m</t>
  </si>
  <si>
    <t>2e tour principal CSG carabine 50m</t>
  </si>
  <si>
    <t>3e tour principal CSG carabine 50m</t>
  </si>
  <si>
    <t>1. Runde SMM Gewehr 50m NL A u. B</t>
  </si>
  <si>
    <t>1er tour CSE carabine 50m LN A 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</si>
</sst>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4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.5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68" fontId="12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26" xfId="0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left" vertical="center"/>
    </xf>
    <xf numFmtId="167" fontId="11" fillId="0" borderId="28" xfId="0" applyNumberFormat="1" applyFont="1" applyBorder="1" applyAlignment="1">
      <alignment horizontal="left" vertical="center"/>
    </xf>
    <xf numFmtId="167" fontId="11" fillId="0" borderId="29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9" fontId="11" fillId="0" borderId="26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9" fontId="11" fillId="0" borderId="28" xfId="0" applyNumberFormat="1" applyFont="1" applyBorder="1" applyAlignment="1">
      <alignment horizontal="left" vertical="center"/>
    </xf>
    <xf numFmtId="169" fontId="11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34" xfId="0" applyNumberFormat="1" applyFont="1" applyBorder="1" applyAlignment="1">
      <alignment horizontal="left" vertical="center" wrapText="1"/>
    </xf>
    <xf numFmtId="164" fontId="18" fillId="0" borderId="35" xfId="0" applyNumberFormat="1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167" fontId="12" fillId="0" borderId="31" xfId="0" applyNumberFormat="1" applyFont="1" applyBorder="1" applyAlignment="1">
      <alignment horizontal="left" vertical="center" wrapText="1"/>
    </xf>
    <xf numFmtId="167" fontId="12" fillId="0" borderId="32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7" fontId="12" fillId="0" borderId="43" xfId="0" applyNumberFormat="1" applyFont="1" applyBorder="1" applyAlignment="1">
      <alignment horizontal="left" vertical="center"/>
    </xf>
    <xf numFmtId="167" fontId="12" fillId="0" borderId="44" xfId="0" applyNumberFormat="1" applyFont="1" applyBorder="1" applyAlignment="1">
      <alignment horizontal="left" vertical="center"/>
    </xf>
    <xf numFmtId="167" fontId="12" fillId="0" borderId="45" xfId="0" applyNumberFormat="1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169" fontId="12" fillId="0" borderId="31" xfId="0" applyNumberFormat="1" applyFont="1" applyBorder="1" applyAlignment="1">
      <alignment horizontal="left" vertical="center" wrapText="1"/>
    </xf>
    <xf numFmtId="169" fontId="12" fillId="0" borderId="32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 wrapText="1"/>
    </xf>
    <xf numFmtId="169" fontId="12" fillId="0" borderId="1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43" xfId="0" applyNumberFormat="1" applyFont="1" applyBorder="1" applyAlignment="1">
      <alignment horizontal="left" vertical="center"/>
    </xf>
    <xf numFmtId="169" fontId="12" fillId="0" borderId="44" xfId="0" applyNumberFormat="1" applyFont="1" applyBorder="1" applyAlignment="1">
      <alignment horizontal="left" vertical="center"/>
    </xf>
    <xf numFmtId="169" fontId="12" fillId="0" borderId="45" xfId="0" applyNumberFormat="1" applyFont="1" applyBorder="1" applyAlignment="1">
      <alignment horizontal="left" vertical="center"/>
    </xf>
    <xf numFmtId="167" fontId="10" fillId="0" borderId="26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/>
    </xf>
    <xf numFmtId="169" fontId="10" fillId="0" borderId="26" xfId="0" applyNumberFormat="1" applyFont="1" applyBorder="1" applyAlignment="1">
      <alignment horizontal="left" vertical="center"/>
    </xf>
    <xf numFmtId="169" fontId="10" fillId="0" borderId="1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 wrapText="1"/>
    </xf>
    <xf numFmtId="169" fontId="10" fillId="0" borderId="1" xfId="0" applyNumberFormat="1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FFFF"/>
      <color rgb="FF00FF00"/>
      <color rgb="FF00CCFF"/>
      <color rgb="FF0064FF"/>
      <color rgb="FF15C0FD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FFBAF153-2281-4F38-98D1-D82C04A2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47625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5214-54AB-450B-8D12-65C6573AD679}">
  <sheetPr>
    <tabColor rgb="FF0000FF"/>
    <pageSetUpPr fitToPage="1"/>
  </sheetPr>
  <dimension ref="A1:AM123"/>
  <sheetViews>
    <sheetView tabSelected="1" zoomScaleNormal="100" workbookViewId="0">
      <selection activeCell="K17" sqref="K17"/>
    </sheetView>
  </sheetViews>
  <sheetFormatPr baseColWidth="10" defaultColWidth="11" defaultRowHeight="14.25"/>
  <cols>
    <col min="1" max="2" width="13.37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45793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70">
        <v>46039</v>
      </c>
      <c r="B11" s="71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75">
        <v>46228</v>
      </c>
      <c r="B12" s="76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75" t="s">
        <v>34</v>
      </c>
      <c r="B13" s="76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75">
        <v>46182</v>
      </c>
      <c r="B14" s="76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75">
        <v>46189</v>
      </c>
      <c r="B15" s="76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75">
        <v>46196</v>
      </c>
      <c r="B16" s="76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75" t="s">
        <v>34</v>
      </c>
      <c r="B17" s="76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75">
        <v>46082</v>
      </c>
      <c r="B18" s="76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80">
        <v>46235</v>
      </c>
      <c r="B19" s="81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75" t="s">
        <v>34</v>
      </c>
      <c r="B20" s="102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80">
        <v>46082</v>
      </c>
      <c r="B21" s="81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80" t="s">
        <v>34</v>
      </c>
      <c r="B22" s="76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80" t="s">
        <v>34</v>
      </c>
      <c r="B23" s="81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80" t="s">
        <v>34</v>
      </c>
      <c r="B24" s="81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80">
        <v>46143</v>
      </c>
      <c r="B25" s="81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80">
        <v>46174</v>
      </c>
      <c r="B26" s="81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80">
        <v>46204</v>
      </c>
      <c r="B27" s="81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80" t="s">
        <v>34</v>
      </c>
      <c r="B28" s="81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80" t="s">
        <v>34</v>
      </c>
      <c r="B29" s="81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80" t="s">
        <v>34</v>
      </c>
      <c r="B30" s="99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80">
        <v>46096</v>
      </c>
      <c r="B31" s="81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80">
        <v>46096</v>
      </c>
      <c r="B32" s="81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80">
        <v>45945</v>
      </c>
      <c r="B33" s="81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80" t="s">
        <v>34</v>
      </c>
      <c r="B34" s="81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80">
        <v>46143</v>
      </c>
      <c r="B35" s="81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80">
        <v>46296</v>
      </c>
      <c r="B36" s="81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80">
        <v>45945</v>
      </c>
      <c r="B37" s="81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80">
        <v>45945</v>
      </c>
      <c r="B38" s="81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80">
        <v>45945</v>
      </c>
      <c r="B39" s="81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80" t="s">
        <v>34</v>
      </c>
      <c r="B40" s="81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80" t="s">
        <v>34</v>
      </c>
      <c r="B41" s="81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80">
        <v>45950</v>
      </c>
      <c r="B42" s="81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80" t="s">
        <v>34</v>
      </c>
      <c r="B43" s="81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80">
        <v>45991</v>
      </c>
      <c r="B44" s="81">
        <v>46013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80">
        <v>46020</v>
      </c>
      <c r="B45" s="81">
        <v>46034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80">
        <v>46048</v>
      </c>
      <c r="B46" s="81">
        <v>46062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80" t="s">
        <v>34</v>
      </c>
      <c r="B47" s="81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80" t="s">
        <v>34</v>
      </c>
      <c r="B48" s="81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80">
        <v>46101</v>
      </c>
      <c r="B49" s="81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80" t="s">
        <v>34</v>
      </c>
      <c r="B50" s="81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80">
        <v>46150</v>
      </c>
      <c r="B51" s="81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80">
        <v>46178</v>
      </c>
      <c r="B52" s="81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80">
        <v>46213</v>
      </c>
      <c r="B53" s="81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80" t="s">
        <v>34</v>
      </c>
      <c r="B54" s="81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80" t="s">
        <v>34</v>
      </c>
      <c r="B55" s="81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80">
        <v>46096</v>
      </c>
      <c r="B56" s="81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80" t="s">
        <v>34</v>
      </c>
      <c r="B57" s="81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80">
        <v>46096</v>
      </c>
      <c r="B58" s="81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80">
        <v>46171</v>
      </c>
      <c r="B59" s="81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80">
        <v>46542</v>
      </c>
      <c r="B60" s="81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98">
        <v>46892</v>
      </c>
      <c r="B61" s="99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80">
        <v>45931</v>
      </c>
      <c r="B62" s="81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80" t="s">
        <v>34</v>
      </c>
      <c r="B63" s="81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80">
        <v>45954</v>
      </c>
      <c r="B64" s="81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80">
        <v>45968</v>
      </c>
      <c r="B65" s="81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80">
        <v>45982</v>
      </c>
      <c r="B66" s="81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80">
        <v>45996</v>
      </c>
      <c r="B67" s="81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80">
        <v>46003</v>
      </c>
      <c r="B68" s="81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80">
        <v>46031</v>
      </c>
      <c r="B69" s="81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80">
        <v>46038</v>
      </c>
      <c r="B70" s="81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80" t="s">
        <v>34</v>
      </c>
      <c r="B71" s="81">
        <v>46060</v>
      </c>
      <c r="C71" s="77" t="s">
        <v>88</v>
      </c>
      <c r="D71" s="83" t="s">
        <v>183</v>
      </c>
      <c r="E71" s="78" t="s">
        <v>280</v>
      </c>
      <c r="F71" s="78" t="s">
        <v>80</v>
      </c>
      <c r="G71" s="79" t="s">
        <v>54</v>
      </c>
      <c r="H71" s="57" t="s">
        <v>272</v>
      </c>
    </row>
    <row r="72" spans="1:10" ht="28.5">
      <c r="A72" s="80" t="s">
        <v>34</v>
      </c>
      <c r="B72" s="81">
        <v>46060</v>
      </c>
      <c r="C72" s="77" t="s">
        <v>89</v>
      </c>
      <c r="D72" s="77" t="s">
        <v>169</v>
      </c>
      <c r="E72" s="78" t="s">
        <v>280</v>
      </c>
      <c r="F72" s="78" t="s">
        <v>80</v>
      </c>
      <c r="G72" s="79" t="s">
        <v>54</v>
      </c>
      <c r="H72" s="57" t="s">
        <v>272</v>
      </c>
    </row>
    <row r="73" spans="1:10" ht="42.75">
      <c r="A73" s="80" t="s">
        <v>34</v>
      </c>
      <c r="B73" s="81">
        <v>46061</v>
      </c>
      <c r="C73" s="77" t="s">
        <v>90</v>
      </c>
      <c r="D73" s="77" t="s">
        <v>170</v>
      </c>
      <c r="E73" s="78" t="s">
        <v>280</v>
      </c>
      <c r="F73" s="78" t="s">
        <v>80</v>
      </c>
      <c r="G73" s="79" t="s">
        <v>54</v>
      </c>
      <c r="H73" s="57" t="s">
        <v>272</v>
      </c>
    </row>
    <row r="74" spans="1:10" ht="42.75">
      <c r="A74" s="80" t="s">
        <v>34</v>
      </c>
      <c r="B74" s="81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80">
        <v>45961</v>
      </c>
      <c r="B75" s="81">
        <v>45996</v>
      </c>
      <c r="C75" s="77" t="s">
        <v>91</v>
      </c>
      <c r="D75" s="78" t="s">
        <v>296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80">
        <v>45961</v>
      </c>
      <c r="B76" s="81">
        <v>46031</v>
      </c>
      <c r="C76" s="78" t="s">
        <v>92</v>
      </c>
      <c r="D76" s="78" t="s">
        <v>297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80">
        <v>45961</v>
      </c>
      <c r="B77" s="81">
        <v>46052</v>
      </c>
      <c r="C77" s="78" t="s">
        <v>93</v>
      </c>
      <c r="D77" s="78" t="s">
        <v>298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80" t="s">
        <v>34</v>
      </c>
      <c r="B78" s="81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80" t="s">
        <v>34</v>
      </c>
      <c r="B79" s="81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80">
        <v>46113</v>
      </c>
      <c r="B80" s="81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80" t="s">
        <v>34</v>
      </c>
      <c r="B81" s="81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80">
        <v>46136</v>
      </c>
      <c r="B82" s="81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80">
        <v>46136</v>
      </c>
      <c r="B83" s="81">
        <v>46164</v>
      </c>
      <c r="C83" s="78" t="s">
        <v>98</v>
      </c>
      <c r="D83" s="77" t="s">
        <v>299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80">
        <v>46136</v>
      </c>
      <c r="B84" s="81">
        <v>46178</v>
      </c>
      <c r="C84" s="78" t="s">
        <v>99</v>
      </c>
      <c r="D84" s="77" t="s">
        <v>300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84" t="s">
        <v>34</v>
      </c>
      <c r="B85" s="81">
        <v>46207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80" t="s">
        <v>34</v>
      </c>
      <c r="B86" s="81">
        <v>46208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80" t="s">
        <v>34</v>
      </c>
      <c r="B87" s="81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80">
        <v>46136</v>
      </c>
      <c r="B88" s="81">
        <v>46271</v>
      </c>
      <c r="C88" s="77" t="s">
        <v>281</v>
      </c>
      <c r="D88" s="77" t="s">
        <v>282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80">
        <v>46136</v>
      </c>
      <c r="B89" s="81">
        <v>46145</v>
      </c>
      <c r="C89" s="78" t="s">
        <v>301</v>
      </c>
      <c r="D89" s="82" t="s">
        <v>302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80">
        <v>46150</v>
      </c>
      <c r="B90" s="81">
        <v>46159</v>
      </c>
      <c r="C90" s="78" t="s">
        <v>283</v>
      </c>
      <c r="D90" s="82" t="s">
        <v>289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80">
        <v>46171</v>
      </c>
      <c r="B91" s="81">
        <v>45815</v>
      </c>
      <c r="C91" s="78" t="s">
        <v>284</v>
      </c>
      <c r="D91" s="82" t="s">
        <v>290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80">
        <v>46185</v>
      </c>
      <c r="B92" s="81">
        <v>46194</v>
      </c>
      <c r="C92" s="78" t="s">
        <v>285</v>
      </c>
      <c r="D92" s="82" t="s">
        <v>291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80">
        <v>46199</v>
      </c>
      <c r="B93" s="81">
        <v>46208</v>
      </c>
      <c r="C93" s="78" t="s">
        <v>286</v>
      </c>
      <c r="D93" s="82" t="s">
        <v>292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80">
        <v>46248</v>
      </c>
      <c r="B94" s="81">
        <v>46257</v>
      </c>
      <c r="C94" s="78" t="s">
        <v>287</v>
      </c>
      <c r="D94" s="82" t="s">
        <v>293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80">
        <v>46262</v>
      </c>
      <c r="B95" s="81">
        <v>46271</v>
      </c>
      <c r="C95" s="78" t="s">
        <v>288</v>
      </c>
      <c r="D95" s="82" t="s">
        <v>294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80" t="s">
        <v>34</v>
      </c>
      <c r="B96" s="81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80" t="s">
        <v>34</v>
      </c>
      <c r="B97" s="81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80" t="s">
        <v>34</v>
      </c>
      <c r="B98" s="81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80" t="s">
        <v>34</v>
      </c>
      <c r="B99" s="81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80">
        <v>46080</v>
      </c>
      <c r="B100" s="81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80">
        <v>46264</v>
      </c>
      <c r="B101" s="81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80" t="s">
        <v>34</v>
      </c>
      <c r="B102" s="81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80"/>
      <c r="B103" s="81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80"/>
      <c r="B104" s="81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80"/>
      <c r="B105" s="81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80" t="s">
        <v>34</v>
      </c>
      <c r="B106" s="81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85" t="s">
        <v>34</v>
      </c>
      <c r="B107" s="86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85">
        <v>45931</v>
      </c>
      <c r="B108" s="86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80">
        <v>46157</v>
      </c>
      <c r="B109" s="81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4">
        <v>46178</v>
      </c>
      <c r="B110" s="45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4" t="s">
        <v>34</v>
      </c>
      <c r="B111" s="45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4" t="s">
        <v>34</v>
      </c>
      <c r="B112" s="45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4" t="s">
        <v>34</v>
      </c>
      <c r="B113" s="45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4" t="s">
        <v>34</v>
      </c>
      <c r="B114" s="45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4" t="s">
        <v>34</v>
      </c>
      <c r="B115" s="45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4" t="s">
        <v>34</v>
      </c>
      <c r="B116" s="45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4" t="s">
        <v>34</v>
      </c>
      <c r="B117" s="45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4" t="s">
        <v>34</v>
      </c>
      <c r="B118" s="45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295</v>
      </c>
    </row>
    <row r="119" spans="1:8" ht="28.5">
      <c r="A119" s="44">
        <v>46304</v>
      </c>
      <c r="B119" s="45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46" t="s">
        <v>34</v>
      </c>
      <c r="B120" s="47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A6B5-91D5-4B9F-9DDC-A9BBA58FF823}">
  <sheetPr>
    <tabColor rgb="FF00FFFF"/>
    <pageSetUpPr fitToPage="1"/>
  </sheetPr>
  <dimension ref="A1:AM123"/>
  <sheetViews>
    <sheetView zoomScaleNormal="100" workbookViewId="0">
      <selection activeCell="A8" sqref="A8:C8"/>
    </sheetView>
  </sheetViews>
  <sheetFormatPr baseColWidth="10" defaultColWidth="11" defaultRowHeight="14.25"/>
  <cols>
    <col min="1" max="1" width="15.25" style="24" bestFit="1" customWidth="1"/>
    <col min="2" max="2" width="15.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45771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89">
        <v>46039</v>
      </c>
      <c r="B11" s="90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91">
        <v>46228</v>
      </c>
      <c r="B12" s="92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91" t="s">
        <v>34</v>
      </c>
      <c r="B13" s="92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91">
        <v>46182</v>
      </c>
      <c r="B14" s="92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91">
        <v>46189</v>
      </c>
      <c r="B15" s="92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91">
        <v>46196</v>
      </c>
      <c r="B16" s="92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91" t="s">
        <v>34</v>
      </c>
      <c r="B17" s="92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91">
        <v>46082</v>
      </c>
      <c r="B18" s="92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93">
        <v>46235</v>
      </c>
      <c r="B19" s="94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91" t="s">
        <v>34</v>
      </c>
      <c r="B20" s="103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93">
        <v>46082</v>
      </c>
      <c r="B21" s="94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93" t="s">
        <v>34</v>
      </c>
      <c r="B22" s="92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93" t="s">
        <v>34</v>
      </c>
      <c r="B23" s="94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93" t="s">
        <v>34</v>
      </c>
      <c r="B24" s="94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93">
        <v>46143</v>
      </c>
      <c r="B25" s="94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93">
        <v>46174</v>
      </c>
      <c r="B26" s="94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93">
        <v>46204</v>
      </c>
      <c r="B27" s="94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93" t="s">
        <v>34</v>
      </c>
      <c r="B28" s="94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93" t="s">
        <v>34</v>
      </c>
      <c r="B29" s="94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93" t="s">
        <v>34</v>
      </c>
      <c r="B30" s="101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93">
        <v>46096</v>
      </c>
      <c r="B31" s="94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93">
        <v>46096</v>
      </c>
      <c r="B32" s="94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93">
        <v>45945</v>
      </c>
      <c r="B33" s="94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93" t="s">
        <v>34</v>
      </c>
      <c r="B34" s="94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93">
        <v>46143</v>
      </c>
      <c r="B35" s="94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93">
        <v>46296</v>
      </c>
      <c r="B36" s="94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93">
        <v>45945</v>
      </c>
      <c r="B37" s="94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93">
        <v>45945</v>
      </c>
      <c r="B38" s="94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93">
        <v>45945</v>
      </c>
      <c r="B39" s="94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93" t="s">
        <v>34</v>
      </c>
      <c r="B40" s="94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93" t="s">
        <v>34</v>
      </c>
      <c r="B41" s="94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93">
        <v>45950</v>
      </c>
      <c r="B42" s="94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93" t="s">
        <v>34</v>
      </c>
      <c r="B43" s="94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93">
        <v>45991</v>
      </c>
      <c r="B44" s="94">
        <v>46013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93">
        <v>46020</v>
      </c>
      <c r="B45" s="94">
        <v>46034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93">
        <v>46048</v>
      </c>
      <c r="B46" s="94">
        <v>46062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93" t="s">
        <v>34</v>
      </c>
      <c r="B47" s="94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93" t="s">
        <v>34</v>
      </c>
      <c r="B48" s="94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93">
        <v>46101</v>
      </c>
      <c r="B49" s="94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93" t="s">
        <v>34</v>
      </c>
      <c r="B50" s="94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93">
        <v>46150</v>
      </c>
      <c r="B51" s="94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93">
        <v>46178</v>
      </c>
      <c r="B52" s="94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93">
        <v>46213</v>
      </c>
      <c r="B53" s="94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93" t="s">
        <v>34</v>
      </c>
      <c r="B54" s="94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93" t="s">
        <v>34</v>
      </c>
      <c r="B55" s="94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93">
        <v>46096</v>
      </c>
      <c r="B56" s="94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93" t="s">
        <v>34</v>
      </c>
      <c r="B57" s="94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93">
        <v>46096</v>
      </c>
      <c r="B58" s="94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93">
        <v>46171</v>
      </c>
      <c r="B59" s="94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93">
        <v>46542</v>
      </c>
      <c r="B60" s="94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100">
        <v>46892</v>
      </c>
      <c r="B61" s="101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93">
        <v>45931</v>
      </c>
      <c r="B62" s="94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93" t="s">
        <v>34</v>
      </c>
      <c r="B63" s="94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93">
        <v>45954</v>
      </c>
      <c r="B64" s="94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93">
        <v>45968</v>
      </c>
      <c r="B65" s="94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93">
        <v>45982</v>
      </c>
      <c r="B66" s="94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93">
        <v>45996</v>
      </c>
      <c r="B67" s="94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93">
        <v>46003</v>
      </c>
      <c r="B68" s="94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93">
        <v>46031</v>
      </c>
      <c r="B69" s="94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93">
        <v>46038</v>
      </c>
      <c r="B70" s="94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93" t="s">
        <v>34</v>
      </c>
      <c r="B71" s="94">
        <v>46060</v>
      </c>
      <c r="C71" s="77" t="s">
        <v>88</v>
      </c>
      <c r="D71" s="83" t="s">
        <v>183</v>
      </c>
      <c r="E71" s="78" t="s">
        <v>280</v>
      </c>
      <c r="F71" s="78" t="s">
        <v>80</v>
      </c>
      <c r="G71" s="79" t="s">
        <v>54</v>
      </c>
      <c r="H71" s="57" t="s">
        <v>272</v>
      </c>
    </row>
    <row r="72" spans="1:10" ht="28.5">
      <c r="A72" s="93" t="s">
        <v>34</v>
      </c>
      <c r="B72" s="94">
        <v>46060</v>
      </c>
      <c r="C72" s="77" t="s">
        <v>89</v>
      </c>
      <c r="D72" s="77" t="s">
        <v>169</v>
      </c>
      <c r="E72" s="78" t="s">
        <v>280</v>
      </c>
      <c r="F72" s="78" t="s">
        <v>80</v>
      </c>
      <c r="G72" s="79" t="s">
        <v>54</v>
      </c>
      <c r="H72" s="57" t="s">
        <v>272</v>
      </c>
    </row>
    <row r="73" spans="1:10" ht="42.75">
      <c r="A73" s="93" t="s">
        <v>34</v>
      </c>
      <c r="B73" s="94">
        <v>46061</v>
      </c>
      <c r="C73" s="77" t="s">
        <v>90</v>
      </c>
      <c r="D73" s="77" t="s">
        <v>170</v>
      </c>
      <c r="E73" s="78" t="s">
        <v>280</v>
      </c>
      <c r="F73" s="78" t="s">
        <v>80</v>
      </c>
      <c r="G73" s="79" t="s">
        <v>54</v>
      </c>
      <c r="H73" s="57" t="s">
        <v>272</v>
      </c>
    </row>
    <row r="74" spans="1:10" ht="42.75">
      <c r="A74" s="93" t="s">
        <v>34</v>
      </c>
      <c r="B74" s="94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93">
        <v>45961</v>
      </c>
      <c r="B75" s="94">
        <v>45996</v>
      </c>
      <c r="C75" s="77" t="s">
        <v>91</v>
      </c>
      <c r="D75" s="78" t="s">
        <v>296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93">
        <v>45961</v>
      </c>
      <c r="B76" s="94">
        <v>46031</v>
      </c>
      <c r="C76" s="78" t="s">
        <v>92</v>
      </c>
      <c r="D76" s="78" t="s">
        <v>297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93">
        <v>45961</v>
      </c>
      <c r="B77" s="94">
        <v>46052</v>
      </c>
      <c r="C77" s="78" t="s">
        <v>93</v>
      </c>
      <c r="D77" s="78" t="s">
        <v>298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93" t="s">
        <v>34</v>
      </c>
      <c r="B78" s="94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93" t="s">
        <v>34</v>
      </c>
      <c r="B79" s="94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93">
        <v>46113</v>
      </c>
      <c r="B80" s="94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93" t="s">
        <v>34</v>
      </c>
      <c r="B81" s="94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93">
        <v>46136</v>
      </c>
      <c r="B82" s="94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93">
        <v>46136</v>
      </c>
      <c r="B83" s="94">
        <v>46164</v>
      </c>
      <c r="C83" s="78" t="s">
        <v>98</v>
      </c>
      <c r="D83" s="77" t="s">
        <v>299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93">
        <v>46136</v>
      </c>
      <c r="B84" s="94">
        <v>46178</v>
      </c>
      <c r="C84" s="78" t="s">
        <v>99</v>
      </c>
      <c r="D84" s="77" t="s">
        <v>300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95" t="s">
        <v>34</v>
      </c>
      <c r="B85" s="94">
        <v>46207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93" t="s">
        <v>34</v>
      </c>
      <c r="B86" s="94">
        <v>46208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93" t="s">
        <v>34</v>
      </c>
      <c r="B87" s="94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93">
        <v>46136</v>
      </c>
      <c r="B88" s="94">
        <v>46271</v>
      </c>
      <c r="C88" s="77" t="s">
        <v>281</v>
      </c>
      <c r="D88" s="77" t="s">
        <v>282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93">
        <v>46136</v>
      </c>
      <c r="B89" s="94">
        <v>46145</v>
      </c>
      <c r="C89" s="78" t="s">
        <v>301</v>
      </c>
      <c r="D89" s="82" t="s">
        <v>302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93">
        <v>46150</v>
      </c>
      <c r="B90" s="94">
        <v>46159</v>
      </c>
      <c r="C90" s="78" t="s">
        <v>283</v>
      </c>
      <c r="D90" s="82" t="s">
        <v>289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93">
        <v>46171</v>
      </c>
      <c r="B91" s="94">
        <v>45815</v>
      </c>
      <c r="C91" s="78" t="s">
        <v>284</v>
      </c>
      <c r="D91" s="82" t="s">
        <v>290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93">
        <v>46185</v>
      </c>
      <c r="B92" s="94">
        <v>46194</v>
      </c>
      <c r="C92" s="78" t="s">
        <v>285</v>
      </c>
      <c r="D92" s="82" t="s">
        <v>291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93">
        <v>46199</v>
      </c>
      <c r="B93" s="94">
        <v>46208</v>
      </c>
      <c r="C93" s="78" t="s">
        <v>286</v>
      </c>
      <c r="D93" s="82" t="s">
        <v>292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93">
        <v>46248</v>
      </c>
      <c r="B94" s="94">
        <v>46257</v>
      </c>
      <c r="C94" s="78" t="s">
        <v>287</v>
      </c>
      <c r="D94" s="82" t="s">
        <v>293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93">
        <v>46262</v>
      </c>
      <c r="B95" s="94">
        <v>46271</v>
      </c>
      <c r="C95" s="78" t="s">
        <v>288</v>
      </c>
      <c r="D95" s="82" t="s">
        <v>294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93" t="s">
        <v>34</v>
      </c>
      <c r="B96" s="94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93" t="s">
        <v>34</v>
      </c>
      <c r="B97" s="94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93" t="s">
        <v>34</v>
      </c>
      <c r="B98" s="94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93" t="s">
        <v>34</v>
      </c>
      <c r="B99" s="94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93">
        <v>46080</v>
      </c>
      <c r="B100" s="94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93">
        <v>46264</v>
      </c>
      <c r="B101" s="94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93" t="s">
        <v>34</v>
      </c>
      <c r="B102" s="94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93"/>
      <c r="B103" s="94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93"/>
      <c r="B104" s="94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93"/>
      <c r="B105" s="94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93" t="s">
        <v>34</v>
      </c>
      <c r="B106" s="94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96" t="s">
        <v>34</v>
      </c>
      <c r="B107" s="97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96">
        <v>45931</v>
      </c>
      <c r="B108" s="97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93">
        <v>46157</v>
      </c>
      <c r="B109" s="94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9">
        <v>46178</v>
      </c>
      <c r="B110" s="50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9" t="s">
        <v>34</v>
      </c>
      <c r="B111" s="50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9" t="s">
        <v>34</v>
      </c>
      <c r="B112" s="50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9" t="s">
        <v>34</v>
      </c>
      <c r="B113" s="50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9" t="s">
        <v>34</v>
      </c>
      <c r="B114" s="50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9" t="s">
        <v>34</v>
      </c>
      <c r="B115" s="50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9" t="s">
        <v>34</v>
      </c>
      <c r="B116" s="50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9" t="s">
        <v>34</v>
      </c>
      <c r="B117" s="50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9" t="s">
        <v>34</v>
      </c>
      <c r="B118" s="50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295</v>
      </c>
    </row>
    <row r="119" spans="1:8" ht="28.5">
      <c r="A119" s="49">
        <v>46304</v>
      </c>
      <c r="B119" s="50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51" t="s">
        <v>34</v>
      </c>
      <c r="B120" s="52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P28" sqref="P28"/>
    </sheetView>
  </sheetViews>
  <sheetFormatPr baseColWidth="10" defaultColWidth="3.625" defaultRowHeight="14.25"/>
  <cols>
    <col min="20" max="20" width="3.875" bestFit="1" customWidth="1"/>
  </cols>
  <sheetData>
    <row r="1" spans="1:36" ht="18">
      <c r="A1" s="1"/>
      <c r="B1" s="116">
        <v>2026</v>
      </c>
      <c r="C1" s="11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243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13">
        <f>DATE(B1,A4,1)</f>
        <v>46023</v>
      </c>
      <c r="C3" s="114"/>
      <c r="D3" s="114"/>
      <c r="E3" s="114"/>
      <c r="F3" s="114"/>
      <c r="G3" s="114"/>
      <c r="H3" s="114"/>
      <c r="I3" s="115"/>
      <c r="J3" s="1"/>
      <c r="K3" s="113">
        <f>DATE(J1,J4,1)</f>
        <v>32</v>
      </c>
      <c r="L3" s="114"/>
      <c r="M3" s="114"/>
      <c r="N3" s="114"/>
      <c r="O3" s="114"/>
      <c r="P3" s="114"/>
      <c r="Q3" s="114"/>
      <c r="R3" s="115"/>
      <c r="S3" s="1"/>
      <c r="T3" s="113">
        <f>DATE(S1,S4,1)</f>
        <v>61</v>
      </c>
      <c r="U3" s="114"/>
      <c r="V3" s="114"/>
      <c r="W3" s="114"/>
      <c r="X3" s="114"/>
      <c r="Y3" s="114"/>
      <c r="Z3" s="114"/>
      <c r="AA3" s="115"/>
      <c r="AB3" s="1"/>
      <c r="AC3" s="113">
        <f>DATE(AB1,AB4,1)</f>
        <v>92</v>
      </c>
      <c r="AD3" s="114"/>
      <c r="AE3" s="114"/>
      <c r="AF3" s="114"/>
      <c r="AG3" s="114"/>
      <c r="AH3" s="114"/>
      <c r="AI3" s="114"/>
      <c r="AJ3" s="115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 t="str">
        <f>IF(C5 &lt;&gt; "",C5+1,IF(WEEKDAY("1." &amp;A4&amp;"."&amp;$B$1)=COLUMN($D$4),DATE($B$1,A4,1),""))</f>
        <v/>
      </c>
      <c r="E5" s="10">
        <f>IF(D5 &lt;&gt; "",D5+1,IF(WEEKDAY("1." &amp;A4&amp;"."&amp;$B$1)=COLUMN($E$4),DATE($B$1,A4,1),""))</f>
        <v>46023</v>
      </c>
      <c r="F5" s="10">
        <f>IF(E5 &lt;&gt; "",E5+1,IF(WEEKDAY("1." &amp;A4&amp;"."&amp;$B$1)=COLUMN($F$4),DATE($B$1,A4,1),""))</f>
        <v>46024</v>
      </c>
      <c r="G5" s="11">
        <f>IF(F5 &lt;&gt; "",F5+1,IF(WEEKDAY("1." &amp;A4&amp;"."&amp;$B$1)=COLUMN($G$4),DATE($B$1,A4,1),""))</f>
        <v>46025</v>
      </c>
      <c r="H5" s="11">
        <f>IF(G5 &lt;&gt; "",G5+1,IF(WEEKDAY("1." &amp;A4&amp;"."&amp;$B$1)=1,DATE($B$1,A4,1),""))</f>
        <v>46026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 t="str">
        <f>IF(O5 &lt;&gt; "",O5+1,IF(WEEKDAY("1." &amp;J4&amp;"."&amp;$B$1)=COLUMN($G$4),DATE($B$1,J4,1),""))</f>
        <v/>
      </c>
      <c r="Q5" s="11">
        <f>IF(P5 &lt;&gt; "",P5+1,IF(WEEKDAY("1." &amp;J4&amp;"."&amp;$B$1)=1,DATE($B$1,J4,1),""))</f>
        <v>46054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46082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46113</v>
      </c>
      <c r="AF5" s="10">
        <f>IF(AE5 &lt;&gt; "",AE5+1,IF(WEEKDAY("1." &amp;AB4&amp;"."&amp;$B$1)=COLUMN($E$4),DATE($B$1,AB4,1),""))</f>
        <v>46114</v>
      </c>
      <c r="AG5" s="10">
        <f>IF(AF5 &lt;&gt; "",AF5+1,IF(WEEKDAY("1." &amp;AB4&amp;"."&amp;$B$1)=COLUMN($F$4),DATE($B$1,AB4,1),""))</f>
        <v>46115</v>
      </c>
      <c r="AH5" s="11">
        <f>IF(AG5 &lt;&gt; "",AG5+1,IF(WEEKDAY("1." &amp;AB4&amp;"."&amp;$B$1)=COLUMN($G$4),DATE($B$1,AB4,1),""))</f>
        <v>46116</v>
      </c>
      <c r="AI5" s="11">
        <f>IF(AH5 &lt;&gt; "",AH5+1,IF(WEEKDAY("1." &amp;AB4&amp;"."&amp;$B$1)=1,DATE($B$1,AB4,1),""))</f>
        <v>46117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46027</v>
      </c>
      <c r="C6" s="10">
        <f t="shared" ref="C6:H8" si="0">B6+1</f>
        <v>46028</v>
      </c>
      <c r="D6" s="10">
        <f t="shared" si="0"/>
        <v>46029</v>
      </c>
      <c r="E6" s="10">
        <f t="shared" si="0"/>
        <v>46030</v>
      </c>
      <c r="F6" s="10">
        <f t="shared" si="0"/>
        <v>46031</v>
      </c>
      <c r="G6" s="11">
        <f t="shared" si="0"/>
        <v>46032</v>
      </c>
      <c r="H6" s="11">
        <f t="shared" si="0"/>
        <v>46033</v>
      </c>
      <c r="I6" s="12">
        <f>IF(B6&lt;&gt;"",IF(I5&lt;&gt;"",I5+1,1),1)</f>
        <v>2</v>
      </c>
      <c r="J6" s="1"/>
      <c r="K6" s="9">
        <f>Q5+1</f>
        <v>46055</v>
      </c>
      <c r="L6" s="10">
        <f t="shared" ref="L6:Q8" si="1">K6+1</f>
        <v>46056</v>
      </c>
      <c r="M6" s="10">
        <f t="shared" si="1"/>
        <v>46057</v>
      </c>
      <c r="N6" s="10">
        <f t="shared" si="1"/>
        <v>46058</v>
      </c>
      <c r="O6" s="10">
        <f t="shared" si="1"/>
        <v>46059</v>
      </c>
      <c r="P6" s="11">
        <f t="shared" si="1"/>
        <v>46060</v>
      </c>
      <c r="Q6" s="11">
        <f t="shared" si="1"/>
        <v>46061</v>
      </c>
      <c r="R6" s="12">
        <f>IF(K6&lt;&gt;"",R5+1,"")</f>
        <v>6</v>
      </c>
      <c r="S6" s="1"/>
      <c r="T6" s="9">
        <f>Z5+1</f>
        <v>46083</v>
      </c>
      <c r="U6" s="10">
        <f t="shared" ref="U6:Z8" si="2">T6+1</f>
        <v>46084</v>
      </c>
      <c r="V6" s="10">
        <f t="shared" si="2"/>
        <v>46085</v>
      </c>
      <c r="W6" s="10">
        <f t="shared" si="2"/>
        <v>46086</v>
      </c>
      <c r="X6" s="10">
        <f t="shared" si="2"/>
        <v>46087</v>
      </c>
      <c r="Y6" s="11">
        <f t="shared" si="2"/>
        <v>46088</v>
      </c>
      <c r="Z6" s="11">
        <f t="shared" si="2"/>
        <v>46089</v>
      </c>
      <c r="AA6" s="12">
        <f>IF(T6&lt;&gt;"",AA5+1,"")</f>
        <v>10</v>
      </c>
      <c r="AB6" s="1"/>
      <c r="AC6" s="9">
        <f>AI5+1</f>
        <v>46118</v>
      </c>
      <c r="AD6" s="10">
        <f t="shared" ref="AD6:AI8" si="3">AC6+1</f>
        <v>46119</v>
      </c>
      <c r="AE6" s="10">
        <f t="shared" si="3"/>
        <v>46120</v>
      </c>
      <c r="AF6" s="10">
        <f t="shared" si="3"/>
        <v>46121</v>
      </c>
      <c r="AG6" s="10">
        <f t="shared" si="3"/>
        <v>46122</v>
      </c>
      <c r="AH6" s="11">
        <f t="shared" si="3"/>
        <v>46123</v>
      </c>
      <c r="AI6" s="11">
        <f t="shared" si="3"/>
        <v>46124</v>
      </c>
      <c r="AJ6" s="12">
        <f>IF(AC6&lt;&gt;"",AJ5+1,"")</f>
        <v>15</v>
      </c>
    </row>
    <row r="7" spans="1:36" ht="12.75" customHeight="1">
      <c r="A7" s="1"/>
      <c r="B7" s="9">
        <f>H6+1</f>
        <v>46034</v>
      </c>
      <c r="C7" s="10">
        <f t="shared" si="0"/>
        <v>46035</v>
      </c>
      <c r="D7" s="10">
        <f t="shared" si="0"/>
        <v>46036</v>
      </c>
      <c r="E7" s="10">
        <f t="shared" si="0"/>
        <v>46037</v>
      </c>
      <c r="F7" s="10">
        <f t="shared" si="0"/>
        <v>46038</v>
      </c>
      <c r="G7" s="11">
        <f t="shared" si="0"/>
        <v>46039</v>
      </c>
      <c r="H7" s="11">
        <f t="shared" si="0"/>
        <v>46040</v>
      </c>
      <c r="I7" s="12">
        <f>IF(B7&lt;&gt;"",I6+1,"")</f>
        <v>3</v>
      </c>
      <c r="J7" s="1"/>
      <c r="K7" s="9">
        <f>Q6+1</f>
        <v>46062</v>
      </c>
      <c r="L7" s="10">
        <f t="shared" si="1"/>
        <v>46063</v>
      </c>
      <c r="M7" s="10">
        <f t="shared" si="1"/>
        <v>46064</v>
      </c>
      <c r="N7" s="10">
        <f t="shared" si="1"/>
        <v>46065</v>
      </c>
      <c r="O7" s="10">
        <f t="shared" si="1"/>
        <v>46066</v>
      </c>
      <c r="P7" s="11">
        <f t="shared" si="1"/>
        <v>46067</v>
      </c>
      <c r="Q7" s="11">
        <f t="shared" si="1"/>
        <v>46068</v>
      </c>
      <c r="R7" s="12">
        <f>IF(K7&lt;&gt;"",R6+1,"")</f>
        <v>7</v>
      </c>
      <c r="S7" s="1"/>
      <c r="T7" s="9">
        <f>Z6+1</f>
        <v>46090</v>
      </c>
      <c r="U7" s="10">
        <f t="shared" si="2"/>
        <v>46091</v>
      </c>
      <c r="V7" s="10">
        <f t="shared" si="2"/>
        <v>46092</v>
      </c>
      <c r="W7" s="10">
        <f t="shared" si="2"/>
        <v>46093</v>
      </c>
      <c r="X7" s="10">
        <f t="shared" si="2"/>
        <v>46094</v>
      </c>
      <c r="Y7" s="11">
        <f t="shared" si="2"/>
        <v>46095</v>
      </c>
      <c r="Z7" s="11">
        <f t="shared" si="2"/>
        <v>46096</v>
      </c>
      <c r="AA7" s="12">
        <f>IF(T7&lt;&gt;"",AA6+1,"")</f>
        <v>11</v>
      </c>
      <c r="AB7" s="1"/>
      <c r="AC7" s="9">
        <f>AI6+1</f>
        <v>46125</v>
      </c>
      <c r="AD7" s="10">
        <f t="shared" si="3"/>
        <v>46126</v>
      </c>
      <c r="AE7" s="10">
        <f t="shared" si="3"/>
        <v>46127</v>
      </c>
      <c r="AF7" s="10">
        <f t="shared" si="3"/>
        <v>46128</v>
      </c>
      <c r="AG7" s="10">
        <f t="shared" si="3"/>
        <v>46129</v>
      </c>
      <c r="AH7" s="11">
        <f t="shared" si="3"/>
        <v>46130</v>
      </c>
      <c r="AI7" s="11">
        <f t="shared" si="3"/>
        <v>46131</v>
      </c>
      <c r="AJ7" s="12">
        <f>IF(AC7&lt;&gt;"",AJ6+1,"")</f>
        <v>16</v>
      </c>
    </row>
    <row r="8" spans="1:36" ht="12.75" customHeight="1">
      <c r="A8" s="1"/>
      <c r="B8" s="9">
        <f>H7+1</f>
        <v>46041</v>
      </c>
      <c r="C8" s="10">
        <f t="shared" si="0"/>
        <v>46042</v>
      </c>
      <c r="D8" s="10">
        <f t="shared" si="0"/>
        <v>46043</v>
      </c>
      <c r="E8" s="10">
        <f t="shared" si="0"/>
        <v>46044</v>
      </c>
      <c r="F8" s="10">
        <f t="shared" si="0"/>
        <v>46045</v>
      </c>
      <c r="G8" s="11">
        <f t="shared" si="0"/>
        <v>46046</v>
      </c>
      <c r="H8" s="11">
        <f t="shared" si="0"/>
        <v>46047</v>
      </c>
      <c r="I8" s="12">
        <f>IF(B8&lt;&gt;"",I7+1,"")</f>
        <v>4</v>
      </c>
      <c r="J8" s="1"/>
      <c r="K8" s="9">
        <f>Q7+1</f>
        <v>46069</v>
      </c>
      <c r="L8" s="10">
        <f t="shared" si="1"/>
        <v>46070</v>
      </c>
      <c r="M8" s="10">
        <f t="shared" si="1"/>
        <v>46071</v>
      </c>
      <c r="N8" s="10">
        <f t="shared" si="1"/>
        <v>46072</v>
      </c>
      <c r="O8" s="10">
        <f t="shared" si="1"/>
        <v>46073</v>
      </c>
      <c r="P8" s="11">
        <f t="shared" si="1"/>
        <v>46074</v>
      </c>
      <c r="Q8" s="11">
        <f t="shared" si="1"/>
        <v>46075</v>
      </c>
      <c r="R8" s="12">
        <f>IF(K8&lt;&gt;"",R7+1,"")</f>
        <v>8</v>
      </c>
      <c r="S8" s="1"/>
      <c r="T8" s="9">
        <f>Z7+1</f>
        <v>46097</v>
      </c>
      <c r="U8" s="10">
        <f t="shared" si="2"/>
        <v>46098</v>
      </c>
      <c r="V8" s="10">
        <f t="shared" si="2"/>
        <v>46099</v>
      </c>
      <c r="W8" s="10">
        <f t="shared" si="2"/>
        <v>46100</v>
      </c>
      <c r="X8" s="10">
        <f t="shared" si="2"/>
        <v>46101</v>
      </c>
      <c r="Y8" s="11">
        <f t="shared" si="2"/>
        <v>46102</v>
      </c>
      <c r="Z8" s="11">
        <f t="shared" si="2"/>
        <v>46103</v>
      </c>
      <c r="AA8" s="12">
        <f>IF(T8&lt;&gt;"",AA7+1,"")</f>
        <v>12</v>
      </c>
      <c r="AB8" s="1"/>
      <c r="AC8" s="9">
        <f>AI7+1</f>
        <v>46132</v>
      </c>
      <c r="AD8" s="10">
        <f t="shared" si="3"/>
        <v>46133</v>
      </c>
      <c r="AE8" s="10">
        <f t="shared" si="3"/>
        <v>46134</v>
      </c>
      <c r="AF8" s="10">
        <f t="shared" si="3"/>
        <v>46135</v>
      </c>
      <c r="AG8" s="10">
        <f t="shared" si="3"/>
        <v>46136</v>
      </c>
      <c r="AH8" s="11">
        <f t="shared" si="3"/>
        <v>46137</v>
      </c>
      <c r="AI8" s="11">
        <f t="shared" si="3"/>
        <v>46138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46048</v>
      </c>
      <c r="C9" s="10">
        <f>IF(B9 &lt;&gt; "",IF(MONTH(B9+1) = A4,B9+1,""),"")</f>
        <v>46049</v>
      </c>
      <c r="D9" s="10">
        <f>IF(C9 &lt;&gt; "",IF(MONTH(C9+1) = A4,C9+1,""),"")</f>
        <v>46050</v>
      </c>
      <c r="E9" s="10">
        <f>IF(D9 &lt;&gt; "",IF(MONTH(D9+1) = A4,D9+1,""),"")</f>
        <v>46051</v>
      </c>
      <c r="F9" s="10">
        <f>IF(E9 &lt;&gt; "",IF(MONTH(E9+1) = A4,E9+1,""),"")</f>
        <v>46052</v>
      </c>
      <c r="G9" s="11">
        <f>IF(F9 &lt;&gt; "",IF(MONTH(F9+1) = A4,F9+1,""),"")</f>
        <v>46053</v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46076</v>
      </c>
      <c r="L9" s="10">
        <f>IF(K9 &lt;&gt; "",IF(MONTH(K9+1) = J4,K9+1,""),"")</f>
        <v>46077</v>
      </c>
      <c r="M9" s="10">
        <f>IF(L9 &lt;&gt; "",IF(MONTH(L9+1) = J4,L9+1,""),"")</f>
        <v>46078</v>
      </c>
      <c r="N9" s="10">
        <f>IF(M9 &lt;&gt; "",IF(MONTH(M9+1) = J4,M9+1,""),"")</f>
        <v>46079</v>
      </c>
      <c r="O9" s="10">
        <f>IF(N9 &lt;&gt; "",IF(MONTH(N9+1) = J4,N9+1,""),"")</f>
        <v>46080</v>
      </c>
      <c r="P9" s="11">
        <f>IF(O9 &lt;&gt; "",IF(MONTH(O9+1) = J4,O9+1,""),"")</f>
        <v>46081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46104</v>
      </c>
      <c r="U9" s="10">
        <f>IF(T9 &lt;&gt; "",IF(MONTH(T9+1) = S4,T9+1,""),"")</f>
        <v>46105</v>
      </c>
      <c r="V9" s="10">
        <f>IF(U9 &lt;&gt; "",IF(MONTH(U9+1) = S4,U9+1,""),"")</f>
        <v>46106</v>
      </c>
      <c r="W9" s="10">
        <f>IF(V9 &lt;&gt; "",IF(MONTH(V9+1) = S4,V9+1,""),"")</f>
        <v>46107</v>
      </c>
      <c r="X9" s="10">
        <f>IF(W9 &lt;&gt; "",IF(MONTH(W9+1) = S4,W9+1,""),"")</f>
        <v>46108</v>
      </c>
      <c r="Y9" s="11">
        <f>IF(X9 &lt;&gt; "",IF(MONTH(X9+1) = S4,X9+1,""),"")</f>
        <v>46109</v>
      </c>
      <c r="Z9" s="11">
        <f>IF(Y9 &lt;&gt; "",IF(MONTH(Y9+1) = S4,Y9+1,""),"")</f>
        <v>46110</v>
      </c>
      <c r="AA9" s="12">
        <f>IF(T9&lt;&gt;"",AA8+1,"")</f>
        <v>13</v>
      </c>
      <c r="AB9" s="1"/>
      <c r="AC9" s="9">
        <f>IF(MONTH(AI8+1) = AB4,AI8+1,"")</f>
        <v>46139</v>
      </c>
      <c r="AD9" s="10">
        <f>IF(AC9 &lt;&gt; "",IF(MONTH(AC9+1) = AB4,AC9+1,""),"")</f>
        <v>46140</v>
      </c>
      <c r="AE9" s="10">
        <f>IF(AD9 &lt;&gt; "",IF(MONTH(AD9+1) = AB4,AD9+1,""),"")</f>
        <v>46141</v>
      </c>
      <c r="AF9" s="10">
        <f>IF(AE9 &lt;&gt; "",IF(MONTH(AE9+1) = AB4,AE9+1,""),"")</f>
        <v>46142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46111</v>
      </c>
      <c r="U10" s="14">
        <f>IF(T10 &lt;&gt; "",IF(MONTH(T10+1) = S4,T10+1,""),"")</f>
        <v>46112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13">
        <f>DATE(A4,A14,1)</f>
        <v>487</v>
      </c>
      <c r="C13" s="114"/>
      <c r="D13" s="114"/>
      <c r="E13" s="114"/>
      <c r="F13" s="114"/>
      <c r="G13" s="114"/>
      <c r="H13" s="114"/>
      <c r="I13" s="115"/>
      <c r="J13" s="1"/>
      <c r="K13" s="113">
        <f>DATE(J4,J14,1)</f>
        <v>883</v>
      </c>
      <c r="L13" s="114"/>
      <c r="M13" s="114"/>
      <c r="N13" s="114"/>
      <c r="O13" s="114"/>
      <c r="P13" s="114"/>
      <c r="Q13" s="114"/>
      <c r="R13" s="115"/>
      <c r="S13" s="1"/>
      <c r="T13" s="113">
        <f>DATE(S4,S14,1)</f>
        <v>1278</v>
      </c>
      <c r="U13" s="114"/>
      <c r="V13" s="114"/>
      <c r="W13" s="114"/>
      <c r="X13" s="114"/>
      <c r="Y13" s="114"/>
      <c r="Z13" s="114"/>
      <c r="AA13" s="115"/>
      <c r="AB13" s="1"/>
      <c r="AC13" s="113">
        <f>DATE(AB4,AB14,1)</f>
        <v>1675</v>
      </c>
      <c r="AD13" s="114"/>
      <c r="AE13" s="114"/>
      <c r="AF13" s="114"/>
      <c r="AG13" s="114"/>
      <c r="AH13" s="114"/>
      <c r="AI13" s="114"/>
      <c r="AJ13" s="115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46143</v>
      </c>
      <c r="G15" s="11">
        <f>IF(F15 &lt;&gt; "",F15+1,IF(WEEKDAY("1." &amp;A14&amp;"."&amp;$B$1)=COLUMN($G$4),DATE($B$1,A14,1),""))</f>
        <v>46144</v>
      </c>
      <c r="H15" s="11">
        <f>IF(G15 &lt;&gt; "",G15+1,IF(WEEKDAY("1." &amp;A14&amp;"."&amp;$B$1)=1,DATE($B$1,A14,1),""))</f>
        <v>46145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46174</v>
      </c>
      <c r="L15" s="10">
        <f>IF(K15 &lt;&gt; "",K15+1,IF(WEEKDAY("1." &amp;J14&amp;"."&amp;$B$1)=COLUMN($C$4),DATE($B$1,J14,1),""))</f>
        <v>46175</v>
      </c>
      <c r="M15" s="10">
        <f>IF(L15 &lt;&gt; "",L15+1,IF(WEEKDAY("1." &amp;J14&amp;"."&amp;$B$1)=COLUMN($D$4),DATE($B$1,J14,1),""))</f>
        <v>46176</v>
      </c>
      <c r="N15" s="10">
        <f>IF(M15 &lt;&gt; "",M15+1,IF(WEEKDAY("1." &amp;J14&amp;"."&amp;$B$1)=COLUMN($E$4),DATE($B$1,J14,1),""))</f>
        <v>46177</v>
      </c>
      <c r="O15" s="10">
        <f>IF(N15 &lt;&gt; "",N15+1,IF(WEEKDAY("1." &amp;J14&amp;"."&amp;$B$1)=COLUMN($F$4),DATE($B$1,J14,1),""))</f>
        <v>46178</v>
      </c>
      <c r="P15" s="11">
        <f>IF(O15 &lt;&gt; "",O15+1,IF(WEEKDAY("1." &amp;J14&amp;"."&amp;$B$1)=COLUMN($G$4),DATE($B$1,J14,1),""))</f>
        <v>46179</v>
      </c>
      <c r="Q15" s="11">
        <f>IF(P15 &lt;&gt; "",P15+1,IF(WEEKDAY("1." &amp;J14&amp;"."&amp;$B$1)=1,DATE($B$1,J14,1),""))</f>
        <v>46180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46204</v>
      </c>
      <c r="W15" s="10">
        <f>IF(V15 &lt;&gt; "",V15+1,IF(WEEKDAY("1." &amp;S14&amp;"."&amp;$B$1)=COLUMN($E$4),DATE($B$1,S14,1),""))</f>
        <v>46205</v>
      </c>
      <c r="X15" s="10">
        <f>IF(W15 &lt;&gt; "",W15+1,IF(WEEKDAY("1." &amp;S14&amp;"."&amp;$B$1)=COLUMN($F$4),DATE($B$1,S14,1),""))</f>
        <v>46206</v>
      </c>
      <c r="Y15" s="11">
        <f>IF(X15 &lt;&gt; "",X15+1,IF(WEEKDAY("1." &amp;S14&amp;"."&amp;$B$1)=COLUMN($G$4),DATE($B$1,S14,1),""))</f>
        <v>46207</v>
      </c>
      <c r="Z15" s="11">
        <f>IF(Y15 &lt;&gt; "",Y15+1,IF(WEEKDAY("1." &amp;S14&amp;"."&amp;$B$1)=1,DATE($B$1,S14,1),""))</f>
        <v>46208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46235</v>
      </c>
      <c r="AI15" s="11">
        <f>IF(AH15 &lt;&gt; "",AH15+1,IF(WEEKDAY("1." &amp;AB14&amp;"."&amp;$B$1)=1,DATE($B$1,AB14,1),""))</f>
        <v>46236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46146</v>
      </c>
      <c r="C16" s="10">
        <f t="shared" ref="C16:H18" si="4">B16+1</f>
        <v>46147</v>
      </c>
      <c r="D16" s="10">
        <f t="shared" si="4"/>
        <v>46148</v>
      </c>
      <c r="E16" s="10">
        <f t="shared" si="4"/>
        <v>46149</v>
      </c>
      <c r="F16" s="10">
        <f t="shared" si="4"/>
        <v>46150</v>
      </c>
      <c r="G16" s="11">
        <f t="shared" si="4"/>
        <v>46151</v>
      </c>
      <c r="H16" s="11">
        <f t="shared" si="4"/>
        <v>46152</v>
      </c>
      <c r="I16" s="12">
        <f>IF(B16&lt;&gt;"",I15+1,"")</f>
        <v>19</v>
      </c>
      <c r="J16" s="1"/>
      <c r="K16" s="9">
        <f>Q15+1</f>
        <v>46181</v>
      </c>
      <c r="L16" s="10">
        <f t="shared" ref="L16:Q18" si="5">K16+1</f>
        <v>46182</v>
      </c>
      <c r="M16" s="10">
        <f t="shared" si="5"/>
        <v>46183</v>
      </c>
      <c r="N16" s="10">
        <f t="shared" si="5"/>
        <v>46184</v>
      </c>
      <c r="O16" s="10">
        <f t="shared" si="5"/>
        <v>46185</v>
      </c>
      <c r="P16" s="11">
        <f t="shared" si="5"/>
        <v>46186</v>
      </c>
      <c r="Q16" s="11">
        <f t="shared" si="5"/>
        <v>46187</v>
      </c>
      <c r="R16" s="12">
        <f>IF(K16&lt;&gt;"",R15+1,"")</f>
        <v>24</v>
      </c>
      <c r="S16" s="1"/>
      <c r="T16" s="9">
        <f>Z15+1</f>
        <v>46209</v>
      </c>
      <c r="U16" s="10">
        <f t="shared" ref="U16:Z18" si="6">T16+1</f>
        <v>46210</v>
      </c>
      <c r="V16" s="10">
        <f t="shared" si="6"/>
        <v>46211</v>
      </c>
      <c r="W16" s="10">
        <f t="shared" si="6"/>
        <v>46212</v>
      </c>
      <c r="X16" s="10">
        <f t="shared" si="6"/>
        <v>46213</v>
      </c>
      <c r="Y16" s="11">
        <f t="shared" si="6"/>
        <v>46214</v>
      </c>
      <c r="Z16" s="11">
        <f t="shared" si="6"/>
        <v>46215</v>
      </c>
      <c r="AA16" s="12">
        <f>IF(T16&lt;&gt;"",AA15+1,"")</f>
        <v>28</v>
      </c>
      <c r="AB16" s="1"/>
      <c r="AC16" s="9">
        <f>AI15+1</f>
        <v>46237</v>
      </c>
      <c r="AD16" s="10">
        <f t="shared" ref="AD16:AI18" si="7">AC16+1</f>
        <v>46238</v>
      </c>
      <c r="AE16" s="10">
        <f t="shared" si="7"/>
        <v>46239</v>
      </c>
      <c r="AF16" s="10">
        <f t="shared" si="7"/>
        <v>46240</v>
      </c>
      <c r="AG16" s="10">
        <f t="shared" si="7"/>
        <v>46241</v>
      </c>
      <c r="AH16" s="11">
        <f t="shared" si="7"/>
        <v>46242</v>
      </c>
      <c r="AI16" s="11">
        <f t="shared" si="7"/>
        <v>46243</v>
      </c>
      <c r="AJ16" s="12">
        <f>IF(AC16&lt;&gt;"",AJ15+1,"")</f>
        <v>32</v>
      </c>
    </row>
    <row r="17" spans="1:36" ht="12.75" customHeight="1">
      <c r="A17" s="1"/>
      <c r="B17" s="9">
        <f>H16+1</f>
        <v>46153</v>
      </c>
      <c r="C17" s="10">
        <f t="shared" si="4"/>
        <v>46154</v>
      </c>
      <c r="D17" s="10">
        <f t="shared" si="4"/>
        <v>46155</v>
      </c>
      <c r="E17" s="10">
        <f t="shared" si="4"/>
        <v>46156</v>
      </c>
      <c r="F17" s="10">
        <f t="shared" si="4"/>
        <v>46157</v>
      </c>
      <c r="G17" s="11">
        <f t="shared" si="4"/>
        <v>46158</v>
      </c>
      <c r="H17" s="11">
        <f t="shared" si="4"/>
        <v>46159</v>
      </c>
      <c r="I17" s="12">
        <f>IF(B17&lt;&gt;"",I16+1,"")</f>
        <v>20</v>
      </c>
      <c r="J17" s="1"/>
      <c r="K17" s="9">
        <f>Q16+1</f>
        <v>46188</v>
      </c>
      <c r="L17" s="10">
        <f t="shared" si="5"/>
        <v>46189</v>
      </c>
      <c r="M17" s="10">
        <f t="shared" si="5"/>
        <v>46190</v>
      </c>
      <c r="N17" s="10">
        <f t="shared" si="5"/>
        <v>46191</v>
      </c>
      <c r="O17" s="10">
        <f t="shared" si="5"/>
        <v>46192</v>
      </c>
      <c r="P17" s="11">
        <f t="shared" si="5"/>
        <v>46193</v>
      </c>
      <c r="Q17" s="11">
        <f t="shared" si="5"/>
        <v>46194</v>
      </c>
      <c r="R17" s="12">
        <f>IF(K17&lt;&gt;"",R16+1,"")</f>
        <v>25</v>
      </c>
      <c r="S17" s="1"/>
      <c r="T17" s="9">
        <f>Z16+1</f>
        <v>46216</v>
      </c>
      <c r="U17" s="10">
        <f t="shared" si="6"/>
        <v>46217</v>
      </c>
      <c r="V17" s="10">
        <f t="shared" si="6"/>
        <v>46218</v>
      </c>
      <c r="W17" s="10">
        <f t="shared" si="6"/>
        <v>46219</v>
      </c>
      <c r="X17" s="10">
        <f t="shared" si="6"/>
        <v>46220</v>
      </c>
      <c r="Y17" s="11">
        <f t="shared" si="6"/>
        <v>46221</v>
      </c>
      <c r="Z17" s="11">
        <f t="shared" si="6"/>
        <v>46222</v>
      </c>
      <c r="AA17" s="12">
        <f>IF(T17&lt;&gt;"",AA16+1,"")</f>
        <v>29</v>
      </c>
      <c r="AB17" s="1"/>
      <c r="AC17" s="9">
        <f>AI16+1</f>
        <v>46244</v>
      </c>
      <c r="AD17" s="10">
        <f t="shared" si="7"/>
        <v>46245</v>
      </c>
      <c r="AE17" s="10">
        <f t="shared" si="7"/>
        <v>46246</v>
      </c>
      <c r="AF17" s="10">
        <f t="shared" si="7"/>
        <v>46247</v>
      </c>
      <c r="AG17" s="10">
        <f t="shared" si="7"/>
        <v>46248</v>
      </c>
      <c r="AH17" s="11">
        <f t="shared" si="7"/>
        <v>46249</v>
      </c>
      <c r="AI17" s="11">
        <f t="shared" si="7"/>
        <v>46250</v>
      </c>
      <c r="AJ17" s="12">
        <f>IF(AC17&lt;&gt;"",AJ16+1,"")</f>
        <v>33</v>
      </c>
    </row>
    <row r="18" spans="1:36" ht="12.75" customHeight="1">
      <c r="A18" s="1"/>
      <c r="B18" s="9">
        <f>H17+1</f>
        <v>46160</v>
      </c>
      <c r="C18" s="10">
        <f t="shared" si="4"/>
        <v>46161</v>
      </c>
      <c r="D18" s="10">
        <f t="shared" si="4"/>
        <v>46162</v>
      </c>
      <c r="E18" s="10">
        <f t="shared" si="4"/>
        <v>46163</v>
      </c>
      <c r="F18" s="10">
        <f t="shared" si="4"/>
        <v>46164</v>
      </c>
      <c r="G18" s="11">
        <f t="shared" si="4"/>
        <v>46165</v>
      </c>
      <c r="H18" s="11">
        <f t="shared" si="4"/>
        <v>46166</v>
      </c>
      <c r="I18" s="12">
        <f>IF(B18&lt;&gt;"",I17+1,"")</f>
        <v>21</v>
      </c>
      <c r="J18" s="1"/>
      <c r="K18" s="9">
        <f>Q17+1</f>
        <v>46195</v>
      </c>
      <c r="L18" s="10">
        <f t="shared" si="5"/>
        <v>46196</v>
      </c>
      <c r="M18" s="10">
        <f t="shared" si="5"/>
        <v>46197</v>
      </c>
      <c r="N18" s="10">
        <f t="shared" si="5"/>
        <v>46198</v>
      </c>
      <c r="O18" s="10">
        <f t="shared" si="5"/>
        <v>46199</v>
      </c>
      <c r="P18" s="11">
        <f t="shared" si="5"/>
        <v>46200</v>
      </c>
      <c r="Q18" s="11">
        <f t="shared" si="5"/>
        <v>46201</v>
      </c>
      <c r="R18" s="12">
        <f>IF(K18&lt;&gt;"",R17+1,"")</f>
        <v>26</v>
      </c>
      <c r="S18" s="1"/>
      <c r="T18" s="9">
        <f>Z17+1</f>
        <v>46223</v>
      </c>
      <c r="U18" s="10">
        <f t="shared" si="6"/>
        <v>46224</v>
      </c>
      <c r="V18" s="10">
        <f t="shared" si="6"/>
        <v>46225</v>
      </c>
      <c r="W18" s="10">
        <f t="shared" si="6"/>
        <v>46226</v>
      </c>
      <c r="X18" s="10">
        <f t="shared" si="6"/>
        <v>46227</v>
      </c>
      <c r="Y18" s="11">
        <f t="shared" si="6"/>
        <v>46228</v>
      </c>
      <c r="Z18" s="11">
        <f t="shared" si="6"/>
        <v>46229</v>
      </c>
      <c r="AA18" s="12">
        <f>IF(T18&lt;&gt;"",AA17+1,"")</f>
        <v>30</v>
      </c>
      <c r="AB18" s="1"/>
      <c r="AC18" s="9">
        <f>AI17+1</f>
        <v>46251</v>
      </c>
      <c r="AD18" s="10">
        <f t="shared" si="7"/>
        <v>46252</v>
      </c>
      <c r="AE18" s="10">
        <f t="shared" si="7"/>
        <v>46253</v>
      </c>
      <c r="AF18" s="10">
        <f t="shared" si="7"/>
        <v>46254</v>
      </c>
      <c r="AG18" s="10">
        <f t="shared" si="7"/>
        <v>46255</v>
      </c>
      <c r="AH18" s="11">
        <f t="shared" si="7"/>
        <v>46256</v>
      </c>
      <c r="AI18" s="11">
        <f t="shared" si="7"/>
        <v>46257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46167</v>
      </c>
      <c r="C19" s="10">
        <f>IF(B19 &lt;&gt; "",IF(MONTH(B19+1) = A14,B19+1,""),"")</f>
        <v>46168</v>
      </c>
      <c r="D19" s="10">
        <f>IF(C19 &lt;&gt; "",IF(MONTH(C19+1) = A14,C19+1,""),"")</f>
        <v>46169</v>
      </c>
      <c r="E19" s="10">
        <f>IF(D19 &lt;&gt; "",IF(MONTH(D19+1) = A14,D19+1,""),"")</f>
        <v>46170</v>
      </c>
      <c r="F19" s="10">
        <f>IF(E19 &lt;&gt; "",IF(MONTH(E19+1) = A14,E19+1,""),"")</f>
        <v>46171</v>
      </c>
      <c r="G19" s="11">
        <f>IF(F19 &lt;&gt; "",IF(MONTH(F19+1) = A14,F19+1,""),"")</f>
        <v>46172</v>
      </c>
      <c r="H19" s="11">
        <f>IF(G19 &lt;&gt; "",IF(MONTH(G19+1) = A14,G19+1,""),"")</f>
        <v>46173</v>
      </c>
      <c r="I19" s="12">
        <f>IF(B19&lt;&gt;"",I18+1,"")</f>
        <v>22</v>
      </c>
      <c r="J19" s="1"/>
      <c r="K19" s="9">
        <f>IF(MONTH(Q18+1) = J14,Q18+1,"")</f>
        <v>46202</v>
      </c>
      <c r="L19" s="10">
        <f>IF(K19 &lt;&gt; "",IF(MONTH(K19+1) = J14,K19+1,""),"")</f>
        <v>46203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46230</v>
      </c>
      <c r="U19" s="10">
        <f>IF(T19 &lt;&gt; "",IF(MONTH(T19+1) = S14,T19+1,""),"")</f>
        <v>46231</v>
      </c>
      <c r="V19" s="10">
        <f>IF(U19 &lt;&gt; "",IF(MONTH(U19+1) = S14,U19+1,""),"")</f>
        <v>46232</v>
      </c>
      <c r="W19" s="10">
        <f>IF(V19 &lt;&gt; "",IF(MONTH(V19+1) = S14,V19+1,""),"")</f>
        <v>46233</v>
      </c>
      <c r="X19" s="10">
        <f>IF(W19 &lt;&gt; "",IF(MONTH(W19+1) = S14,W19+1,""),"")</f>
        <v>46234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46258</v>
      </c>
      <c r="AD19" s="10">
        <f>IF(AC19 &lt;&gt; "",IF(MONTH(AC19+1) = AB14,AC19+1,""),"")</f>
        <v>46259</v>
      </c>
      <c r="AE19" s="10">
        <f>IF(AD19 &lt;&gt; "",IF(MONTH(AD19+1) = AB14,AD19+1,""),"")</f>
        <v>46260</v>
      </c>
      <c r="AF19" s="10">
        <f>IF(AE19 &lt;&gt; "",IF(MONTH(AE19+1) = AB14,AE19+1,""),"")</f>
        <v>46261</v>
      </c>
      <c r="AG19" s="10">
        <f>IF(AF19 &lt;&gt; "",IF(MONTH(AF19+1) = AB14,AF19+1,""),"")</f>
        <v>46262</v>
      </c>
      <c r="AH19" s="11">
        <f>IF(AG19 &lt;&gt; "",IF(MONTH(AG19+1) = AB14,AG19+1,""),"")</f>
        <v>46263</v>
      </c>
      <c r="AI19" s="11">
        <f>IF(AH19 &lt;&gt; "",IF(MONTH(AH19+1) = AB14,AH19+1,""),"")</f>
        <v>46264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46265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13">
        <f>DATE(A14,A24,1)</f>
        <v>2071</v>
      </c>
      <c r="C23" s="114"/>
      <c r="D23" s="114"/>
      <c r="E23" s="114"/>
      <c r="F23" s="114"/>
      <c r="G23" s="114"/>
      <c r="H23" s="114"/>
      <c r="I23" s="115"/>
      <c r="J23" s="1"/>
      <c r="K23" s="113">
        <f>DATE(J14,J24,1)</f>
        <v>2466</v>
      </c>
      <c r="L23" s="114"/>
      <c r="M23" s="114"/>
      <c r="N23" s="114"/>
      <c r="O23" s="114"/>
      <c r="P23" s="114"/>
      <c r="Q23" s="114"/>
      <c r="R23" s="115"/>
      <c r="S23" s="1"/>
      <c r="T23" s="113">
        <f>DATE(S14,S24,1)</f>
        <v>2862</v>
      </c>
      <c r="U23" s="114"/>
      <c r="V23" s="114"/>
      <c r="W23" s="114"/>
      <c r="X23" s="114"/>
      <c r="Y23" s="114"/>
      <c r="Z23" s="114"/>
      <c r="AA23" s="115"/>
      <c r="AB23" s="1"/>
      <c r="AC23" s="113">
        <f>DATE(AB14,AB24,1)</f>
        <v>3258</v>
      </c>
      <c r="AD23" s="114"/>
      <c r="AE23" s="114"/>
      <c r="AF23" s="114"/>
      <c r="AG23" s="114"/>
      <c r="AH23" s="114"/>
      <c r="AI23" s="114"/>
      <c r="AJ23" s="115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46266</v>
      </c>
      <c r="D25" s="10">
        <f>IF(C25 &lt;&gt; "",C25+1,IF(WEEKDAY("1." &amp;A24&amp;"."&amp;$B$1)=COLUMN($D$4),DATE($B$1,A24,1),""))</f>
        <v>46267</v>
      </c>
      <c r="E25" s="10">
        <f>IF(D25 &lt;&gt; "",D25+1,IF(WEEKDAY("1." &amp;A24&amp;"."&amp;$B$1)=COLUMN($E$4),DATE($B$1,A24,1),""))</f>
        <v>46268</v>
      </c>
      <c r="F25" s="10">
        <f>IF(E25 &lt;&gt; "",E25+1,IF(WEEKDAY("1." &amp;A24&amp;"."&amp;$B$1)=COLUMN($F$4),DATE($B$1,A24,1),""))</f>
        <v>46269</v>
      </c>
      <c r="G25" s="11">
        <f>IF(F25 &lt;&gt; "",F25+1,IF(WEEKDAY("1." &amp;A24&amp;"."&amp;$B$1)=COLUMN($G$4),DATE($B$1,A24,1),""))</f>
        <v>46270</v>
      </c>
      <c r="H25" s="11">
        <f>IF(G25 &lt;&gt; "",G25+1,IF(WEEKDAY("1." &amp;A24&amp;"."&amp;$B$1)=1,DATE($B$1,A24,1),""))</f>
        <v>46271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46296</v>
      </c>
      <c r="O25" s="10">
        <f>IF(N25 &lt;&gt; "",N25+1,IF(WEEKDAY("1." &amp;J24&amp;"."&amp;$B$1)=COLUMN($F$4),DATE($B$1,J24,1),""))</f>
        <v>46297</v>
      </c>
      <c r="P25" s="11">
        <f>IF(O25 &lt;&gt; "",O25+1,IF(WEEKDAY("1." &amp;J24&amp;"."&amp;$B$1)=COLUMN($G$4),DATE($B$1,J24,1),""))</f>
        <v>46298</v>
      </c>
      <c r="Q25" s="11">
        <f>IF(P25 &lt;&gt; "",P25+1,IF(WEEKDAY("1." &amp;J24&amp;"."&amp;$B$1)=1,DATE($B$1,J24,1),""))</f>
        <v>46299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46327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46357</v>
      </c>
      <c r="AE25" s="10">
        <f>IF(AD25 &lt;&gt; "",AD25+1,IF(WEEKDAY("1." &amp;AB24&amp;"."&amp;$B$1)=COLUMN($D$4),DATE($B$1,AB24,1),""))</f>
        <v>46358</v>
      </c>
      <c r="AF25" s="10">
        <f>IF(AE25 &lt;&gt; "",AE25+1,IF(WEEKDAY("1." &amp;AB24&amp;"."&amp;$B$1)=COLUMN($E$4),DATE($B$1,AB24,1),""))</f>
        <v>46359</v>
      </c>
      <c r="AG25" s="10">
        <f>IF(AF25 &lt;&gt; "",AF25+1,IF(WEEKDAY("1." &amp;AB24&amp;"."&amp;$B$1)=COLUMN($F$4),DATE($B$1,AB24,1),""))</f>
        <v>46360</v>
      </c>
      <c r="AH25" s="11">
        <f>IF(AG25 &lt;&gt; "",AG25+1,IF(WEEKDAY("1." &amp;AB24&amp;"."&amp;$B$1)=COLUMN($G$4),DATE($B$1,AB24,1),""))</f>
        <v>46361</v>
      </c>
      <c r="AI25" s="11">
        <f>IF(AH25 &lt;&gt; "",AH25+1,IF(WEEKDAY("1." &amp;AB24&amp;"."&amp;$B$1)=1,DATE($B$1,AB24,1),""))</f>
        <v>46362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46272</v>
      </c>
      <c r="C26" s="10">
        <f t="shared" ref="C26:H28" si="8">B26+1</f>
        <v>46273</v>
      </c>
      <c r="D26" s="10">
        <f t="shared" si="8"/>
        <v>46274</v>
      </c>
      <c r="E26" s="10">
        <f t="shared" si="8"/>
        <v>46275</v>
      </c>
      <c r="F26" s="10">
        <f t="shared" si="8"/>
        <v>46276</v>
      </c>
      <c r="G26" s="11">
        <f t="shared" si="8"/>
        <v>46277</v>
      </c>
      <c r="H26" s="11">
        <f t="shared" si="8"/>
        <v>46278</v>
      </c>
      <c r="I26" s="12">
        <f>IF(B26&lt;&gt;"",I25+1,"")</f>
        <v>37</v>
      </c>
      <c r="J26" s="1"/>
      <c r="K26" s="9">
        <f>Q25+1</f>
        <v>46300</v>
      </c>
      <c r="L26" s="10">
        <f t="shared" ref="L26:Q28" si="9">K26+1</f>
        <v>46301</v>
      </c>
      <c r="M26" s="10">
        <f t="shared" si="9"/>
        <v>46302</v>
      </c>
      <c r="N26" s="10">
        <f t="shared" si="9"/>
        <v>46303</v>
      </c>
      <c r="O26" s="10">
        <f t="shared" si="9"/>
        <v>46304</v>
      </c>
      <c r="P26" s="11">
        <f t="shared" si="9"/>
        <v>46305</v>
      </c>
      <c r="Q26" s="11">
        <f t="shared" si="9"/>
        <v>46306</v>
      </c>
      <c r="R26" s="12">
        <f>IF(K26&lt;&gt;"",R25+1,"")</f>
        <v>41</v>
      </c>
      <c r="S26" s="1"/>
      <c r="T26" s="9">
        <f>Z25+1</f>
        <v>46328</v>
      </c>
      <c r="U26" s="10">
        <f t="shared" ref="U26:Z28" si="10">T26+1</f>
        <v>46329</v>
      </c>
      <c r="V26" s="10">
        <f t="shared" si="10"/>
        <v>46330</v>
      </c>
      <c r="W26" s="10">
        <f t="shared" si="10"/>
        <v>46331</v>
      </c>
      <c r="X26" s="10">
        <f t="shared" si="10"/>
        <v>46332</v>
      </c>
      <c r="Y26" s="11">
        <f t="shared" si="10"/>
        <v>46333</v>
      </c>
      <c r="Z26" s="11">
        <f t="shared" si="10"/>
        <v>46334</v>
      </c>
      <c r="AA26" s="12">
        <f>IF(T26&lt;&gt;"",AA25+1,"")</f>
        <v>45</v>
      </c>
      <c r="AB26" s="1"/>
      <c r="AC26" s="9">
        <f>AI25+1</f>
        <v>46363</v>
      </c>
      <c r="AD26" s="10">
        <f t="shared" ref="AD26:AI28" si="11">AC26+1</f>
        <v>46364</v>
      </c>
      <c r="AE26" s="10">
        <f t="shared" si="11"/>
        <v>46365</v>
      </c>
      <c r="AF26" s="10">
        <f t="shared" si="11"/>
        <v>46366</v>
      </c>
      <c r="AG26" s="10">
        <f t="shared" si="11"/>
        <v>46367</v>
      </c>
      <c r="AH26" s="11">
        <f t="shared" si="11"/>
        <v>46368</v>
      </c>
      <c r="AI26" s="11">
        <f t="shared" si="11"/>
        <v>46369</v>
      </c>
      <c r="AJ26" s="12">
        <f>IF(AC26&lt;&gt;"",AJ25+1,"")</f>
        <v>50</v>
      </c>
    </row>
    <row r="27" spans="1:36" ht="12.75" customHeight="1">
      <c r="A27" s="1"/>
      <c r="B27" s="9">
        <f>H26+1</f>
        <v>46279</v>
      </c>
      <c r="C27" s="10">
        <f t="shared" si="8"/>
        <v>46280</v>
      </c>
      <c r="D27" s="10">
        <f t="shared" si="8"/>
        <v>46281</v>
      </c>
      <c r="E27" s="10">
        <f t="shared" si="8"/>
        <v>46282</v>
      </c>
      <c r="F27" s="10">
        <f t="shared" si="8"/>
        <v>46283</v>
      </c>
      <c r="G27" s="11">
        <f t="shared" si="8"/>
        <v>46284</v>
      </c>
      <c r="H27" s="11">
        <f t="shared" si="8"/>
        <v>46285</v>
      </c>
      <c r="I27" s="12">
        <f>IF(B27&lt;&gt;"",I26+1,"")</f>
        <v>38</v>
      </c>
      <c r="J27" s="1"/>
      <c r="K27" s="9">
        <f>Q26+1</f>
        <v>46307</v>
      </c>
      <c r="L27" s="10">
        <f t="shared" si="9"/>
        <v>46308</v>
      </c>
      <c r="M27" s="10">
        <f t="shared" si="9"/>
        <v>46309</v>
      </c>
      <c r="N27" s="10">
        <f t="shared" si="9"/>
        <v>46310</v>
      </c>
      <c r="O27" s="10">
        <f t="shared" si="9"/>
        <v>46311</v>
      </c>
      <c r="P27" s="11">
        <f t="shared" si="9"/>
        <v>46312</v>
      </c>
      <c r="Q27" s="11">
        <f t="shared" si="9"/>
        <v>46313</v>
      </c>
      <c r="R27" s="12">
        <f>IF(K27&lt;&gt;"",R26+1,"")</f>
        <v>42</v>
      </c>
      <c r="S27" s="1"/>
      <c r="T27" s="9">
        <f>Z26+1</f>
        <v>46335</v>
      </c>
      <c r="U27" s="10">
        <f t="shared" si="10"/>
        <v>46336</v>
      </c>
      <c r="V27" s="10">
        <f t="shared" si="10"/>
        <v>46337</v>
      </c>
      <c r="W27" s="10">
        <f t="shared" si="10"/>
        <v>46338</v>
      </c>
      <c r="X27" s="10">
        <f t="shared" si="10"/>
        <v>46339</v>
      </c>
      <c r="Y27" s="11">
        <f t="shared" si="10"/>
        <v>46340</v>
      </c>
      <c r="Z27" s="11">
        <f t="shared" si="10"/>
        <v>46341</v>
      </c>
      <c r="AA27" s="12">
        <f>IF(T27&lt;&gt;"",AA26+1,"")</f>
        <v>46</v>
      </c>
      <c r="AB27" s="1"/>
      <c r="AC27" s="9">
        <f>AI26+1</f>
        <v>46370</v>
      </c>
      <c r="AD27" s="10">
        <f t="shared" si="11"/>
        <v>46371</v>
      </c>
      <c r="AE27" s="10">
        <f t="shared" si="11"/>
        <v>46372</v>
      </c>
      <c r="AF27" s="10">
        <f t="shared" si="11"/>
        <v>46373</v>
      </c>
      <c r="AG27" s="10">
        <f t="shared" si="11"/>
        <v>46374</v>
      </c>
      <c r="AH27" s="11">
        <f t="shared" si="11"/>
        <v>46375</v>
      </c>
      <c r="AI27" s="11">
        <f t="shared" si="11"/>
        <v>46376</v>
      </c>
      <c r="AJ27" s="12">
        <f>IF(AC27&lt;&gt;"",AJ26+1,"")</f>
        <v>51</v>
      </c>
    </row>
    <row r="28" spans="1:36" ht="12.75" customHeight="1">
      <c r="A28" s="1"/>
      <c r="B28" s="9">
        <f>H27+1</f>
        <v>46286</v>
      </c>
      <c r="C28" s="10">
        <f t="shared" si="8"/>
        <v>46287</v>
      </c>
      <c r="D28" s="10">
        <f t="shared" si="8"/>
        <v>46288</v>
      </c>
      <c r="E28" s="10">
        <f t="shared" si="8"/>
        <v>46289</v>
      </c>
      <c r="F28" s="10">
        <f t="shared" si="8"/>
        <v>46290</v>
      </c>
      <c r="G28" s="11">
        <f t="shared" si="8"/>
        <v>46291</v>
      </c>
      <c r="H28" s="11">
        <f t="shared" si="8"/>
        <v>46292</v>
      </c>
      <c r="I28" s="12">
        <f>IF(B28&lt;&gt;"",I27+1,"")</f>
        <v>39</v>
      </c>
      <c r="J28" s="1"/>
      <c r="K28" s="9">
        <f>Q27+1</f>
        <v>46314</v>
      </c>
      <c r="L28" s="10">
        <f t="shared" si="9"/>
        <v>46315</v>
      </c>
      <c r="M28" s="10">
        <f t="shared" si="9"/>
        <v>46316</v>
      </c>
      <c r="N28" s="10">
        <f t="shared" si="9"/>
        <v>46317</v>
      </c>
      <c r="O28" s="10">
        <f t="shared" si="9"/>
        <v>46318</v>
      </c>
      <c r="P28" s="11">
        <f t="shared" si="9"/>
        <v>46319</v>
      </c>
      <c r="Q28" s="11">
        <f t="shared" si="9"/>
        <v>46320</v>
      </c>
      <c r="R28" s="12">
        <f>IF(K28&lt;&gt;"",R27+1,"")</f>
        <v>43</v>
      </c>
      <c r="S28" s="1"/>
      <c r="T28" s="9">
        <f>Z27+1</f>
        <v>46342</v>
      </c>
      <c r="U28" s="10">
        <f t="shared" si="10"/>
        <v>46343</v>
      </c>
      <c r="V28" s="10">
        <f t="shared" si="10"/>
        <v>46344</v>
      </c>
      <c r="W28" s="10">
        <f t="shared" si="10"/>
        <v>46345</v>
      </c>
      <c r="X28" s="10">
        <f t="shared" si="10"/>
        <v>46346</v>
      </c>
      <c r="Y28" s="11">
        <f t="shared" si="10"/>
        <v>46347</v>
      </c>
      <c r="Z28" s="11">
        <f t="shared" si="10"/>
        <v>46348</v>
      </c>
      <c r="AA28" s="12">
        <f>IF(T28&lt;&gt;"",AA27+1,"")</f>
        <v>47</v>
      </c>
      <c r="AB28" s="1"/>
      <c r="AC28" s="9">
        <f>AI27+1</f>
        <v>46377</v>
      </c>
      <c r="AD28" s="10">
        <f t="shared" si="11"/>
        <v>46378</v>
      </c>
      <c r="AE28" s="10">
        <f t="shared" si="11"/>
        <v>46379</v>
      </c>
      <c r="AF28" s="10">
        <f t="shared" si="11"/>
        <v>46380</v>
      </c>
      <c r="AG28" s="10">
        <f t="shared" si="11"/>
        <v>46381</v>
      </c>
      <c r="AH28" s="11">
        <f t="shared" si="11"/>
        <v>46382</v>
      </c>
      <c r="AI28" s="11">
        <f t="shared" si="11"/>
        <v>46383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46293</v>
      </c>
      <c r="C29" s="10">
        <f>IF(B29 &lt;&gt; "",IF(MONTH(B29+1) = A24,B29+1,""),"")</f>
        <v>46294</v>
      </c>
      <c r="D29" s="10">
        <f>IF(C29 &lt;&gt; "",IF(MONTH(C29+1) = A24,C29+1,""),"")</f>
        <v>46295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46321</v>
      </c>
      <c r="L29" s="10">
        <f>IF(K29 &lt;&gt; "",IF(MONTH(K29+1) = J24,K29+1,""),"")</f>
        <v>46322</v>
      </c>
      <c r="M29" s="10">
        <f>IF(L29 &lt;&gt; "",IF(MONTH(L29+1) = J24,L29+1,""),"")</f>
        <v>46323</v>
      </c>
      <c r="N29" s="10">
        <f>IF(M29 &lt;&gt; "",IF(MONTH(M29+1) = J24,M29+1,""),"")</f>
        <v>46324</v>
      </c>
      <c r="O29" s="10">
        <f>IF(N29 &lt;&gt; "",IF(MONTH(N29+1) = J24,N29+1,""),"")</f>
        <v>46325</v>
      </c>
      <c r="P29" s="11">
        <f>IF(O29 &lt;&gt; "",IF(MONTH(O29+1) = J24,O29+1,""),"")</f>
        <v>46326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46349</v>
      </c>
      <c r="U29" s="10">
        <f>IF(T29 &lt;&gt; "",IF(MONTH(T29+1) = S24,T29+1,""),"")</f>
        <v>46350</v>
      </c>
      <c r="V29" s="10">
        <f>IF(U29 &lt;&gt; "",IF(MONTH(U29+1) = S24,U29+1,""),"")</f>
        <v>46351</v>
      </c>
      <c r="W29" s="10">
        <f>IF(V29 &lt;&gt; "",IF(MONTH(V29+1) = S24,V29+1,""),"")</f>
        <v>46352</v>
      </c>
      <c r="X29" s="10">
        <f>IF(W29 &lt;&gt; "",IF(MONTH(W29+1) = S24,W29+1,""),"")</f>
        <v>46353</v>
      </c>
      <c r="Y29" s="11">
        <f>IF(X29 &lt;&gt; "",IF(MONTH(X29+1) = S24,X29+1,""),"")</f>
        <v>46354</v>
      </c>
      <c r="Z29" s="11">
        <f>IF(Y29 &lt;&gt; "",IF(MONTH(Y29+1) = S24,Y29+1,""),"")</f>
        <v>46355</v>
      </c>
      <c r="AA29" s="12">
        <f>IF(T29&lt;&gt;"",AA28+1,"")</f>
        <v>48</v>
      </c>
      <c r="AB29" s="1"/>
      <c r="AC29" s="9">
        <f>IF(MONTH(AI28+1) = AB24,AI28+1,"")</f>
        <v>46384</v>
      </c>
      <c r="AD29" s="10">
        <f>IF(AC29 &lt;&gt; "",IF(MONTH(AC29+1) = AB24,AC29+1,""),"")</f>
        <v>46385</v>
      </c>
      <c r="AE29" s="10">
        <f>IF(AD29 &lt;&gt; "",IF(MONTH(AD29+1) = AB24,AD29+1,""),"")</f>
        <v>46386</v>
      </c>
      <c r="AF29" s="10">
        <f>IF(AE29 &lt;&gt; "",IF(MONTH(AE29+1) = AB24,AE29+1,""),"")</f>
        <v>46387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46356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17" t="s">
        <v>11</v>
      </c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9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20" t="s">
        <v>12</v>
      </c>
      <c r="U33" s="121"/>
      <c r="V33" s="121"/>
      <c r="W33" s="122"/>
      <c r="X33" s="123">
        <f>DATE((B1),1,1)</f>
        <v>46023</v>
      </c>
      <c r="Y33" s="124"/>
      <c r="Z33" s="124"/>
      <c r="AA33" s="125"/>
      <c r="AB33" s="1"/>
      <c r="AC33" s="19" t="s">
        <v>13</v>
      </c>
      <c r="AD33" s="20"/>
      <c r="AE33" s="20"/>
      <c r="AF33" s="21"/>
      <c r="AG33" s="123">
        <f>Ostersonntag+49</f>
        <v>46166</v>
      </c>
      <c r="AH33" s="124"/>
      <c r="AI33" s="124"/>
      <c r="AJ33" s="126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20" t="s">
        <v>14</v>
      </c>
      <c r="U34" s="121"/>
      <c r="V34" s="121"/>
      <c r="W34" s="122"/>
      <c r="X34" s="123">
        <f>DATE((B1),1,2)</f>
        <v>46024</v>
      </c>
      <c r="Y34" s="124"/>
      <c r="Z34" s="124"/>
      <c r="AA34" s="125"/>
      <c r="AB34" s="1"/>
      <c r="AC34" s="19" t="s">
        <v>15</v>
      </c>
      <c r="AD34" s="20"/>
      <c r="AE34" s="20"/>
      <c r="AF34" s="21"/>
      <c r="AG34" s="123">
        <f>Ostersonntag+50</f>
        <v>46167</v>
      </c>
      <c r="AH34" s="124"/>
      <c r="AI34" s="124"/>
      <c r="AJ34" s="126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20" t="s">
        <v>16</v>
      </c>
      <c r="U35" s="121"/>
      <c r="V35" s="121"/>
      <c r="W35" s="122"/>
      <c r="X35" s="123">
        <f>Ostersonntag-2</f>
        <v>46115</v>
      </c>
      <c r="Y35" s="124"/>
      <c r="Z35" s="124"/>
      <c r="AA35" s="125"/>
      <c r="AB35" s="1"/>
      <c r="AC35" s="19" t="s">
        <v>39</v>
      </c>
      <c r="AD35" s="19"/>
      <c r="AE35" s="19"/>
      <c r="AF35" s="20"/>
      <c r="AG35" s="123">
        <f>Ostersonntag+60</f>
        <v>46177</v>
      </c>
      <c r="AH35" s="124"/>
      <c r="AI35" s="124"/>
      <c r="AJ35" s="126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20" t="s">
        <v>38</v>
      </c>
      <c r="U36" s="121"/>
      <c r="V36" s="121"/>
      <c r="W36" s="122"/>
      <c r="X36" s="123">
        <f>7*DOLLAR(((5&amp;-B1)-DAY(9))/7-MOD(MOD(B1,19)&amp;5,4.225),)+DAY(1)</f>
        <v>46117</v>
      </c>
      <c r="Y36" s="124"/>
      <c r="Z36" s="124"/>
      <c r="AA36" s="125"/>
      <c r="AB36" s="1"/>
      <c r="AC36" s="19" t="s">
        <v>17</v>
      </c>
      <c r="AD36" s="20"/>
      <c r="AE36" s="20"/>
      <c r="AF36" s="21"/>
      <c r="AG36" s="123">
        <f>DATE(B1,8,1)</f>
        <v>46235</v>
      </c>
      <c r="AH36" s="124"/>
      <c r="AI36" s="124"/>
      <c r="AJ36" s="126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20" t="s">
        <v>19</v>
      </c>
      <c r="U37" s="121"/>
      <c r="V37" s="121"/>
      <c r="W37" s="122"/>
      <c r="X37" s="123">
        <f>Ostersonntag+1</f>
        <v>46118</v>
      </c>
      <c r="Y37" s="124"/>
      <c r="Z37" s="124"/>
      <c r="AA37" s="125"/>
      <c r="AB37" s="1"/>
      <c r="AC37" s="19" t="s">
        <v>18</v>
      </c>
      <c r="AD37" s="20"/>
      <c r="AE37" s="20"/>
      <c r="AF37" s="21"/>
      <c r="AG37" s="123">
        <f>DATE(B1,12,25)</f>
        <v>46381</v>
      </c>
      <c r="AH37" s="124"/>
      <c r="AI37" s="124"/>
      <c r="AJ37" s="126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27" t="s">
        <v>21</v>
      </c>
      <c r="U38" s="128"/>
      <c r="V38" s="128"/>
      <c r="W38" s="129"/>
      <c r="X38" s="130">
        <f>Ostersonntag+39</f>
        <v>46156</v>
      </c>
      <c r="Y38" s="131"/>
      <c r="Z38" s="131"/>
      <c r="AA38" s="132"/>
      <c r="AB38" s="23"/>
      <c r="AC38" s="27" t="s">
        <v>20</v>
      </c>
      <c r="AD38" s="28"/>
      <c r="AE38" s="28"/>
      <c r="AF38" s="29"/>
      <c r="AG38" s="130">
        <f>DATE(B1,12,26)</f>
        <v>46382</v>
      </c>
      <c r="AH38" s="131"/>
      <c r="AI38" s="131"/>
      <c r="AJ38" s="133"/>
    </row>
    <row r="39" spans="1:36" ht="12.75" customHeight="1"/>
    <row r="45" spans="1:36" ht="15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47625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2026</vt:lpstr>
      <vt:lpstr>français 2026</vt:lpstr>
      <vt:lpstr>Ewiger Kalender</vt:lpstr>
      <vt:lpstr>'deutsch 2026'!_ftn1</vt:lpstr>
      <vt:lpstr>'français 2026'!_ftn1</vt:lpstr>
      <vt:lpstr>'deutsch 2026'!_ftnref1</vt:lpstr>
      <vt:lpstr>'français 2026'!_ftnref1</vt:lpstr>
      <vt:lpstr>'deutsch 2026'!Druckbereich</vt:lpstr>
      <vt:lpstr>'Ewiger Kalender'!Druckbereich</vt:lpstr>
      <vt:lpstr>'français 2026'!Druckbereich</vt:lpstr>
      <vt:lpstr>'deutsch 2026'!Drucktitel</vt:lpstr>
      <vt:lpstr>'français 2026'!Drucktitel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Adrian Schnider</cp:lastModifiedBy>
  <cp:lastPrinted>2025-01-06T15:44:45Z</cp:lastPrinted>
  <dcterms:created xsi:type="dcterms:W3CDTF">2013-07-02T06:52:22Z</dcterms:created>
  <dcterms:modified xsi:type="dcterms:W3CDTF">2025-05-16T11:55:46Z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