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jacqu\OneDrive - SWISS SHOOTING\2026_SGMG50\"/>
    </mc:Choice>
  </mc:AlternateContent>
  <bookViews>
    <workbookView xWindow="0" yWindow="0" windowWidth="23040" windowHeight="9252" tabRatio="677"/>
  </bookViews>
  <sheets>
    <sheet name="Start" sheetId="10" r:id="rId1"/>
    <sheet name="1. Runde" sheetId="1" r:id="rId2"/>
    <sheet name="2. Runde" sheetId="11" r:id="rId3"/>
    <sheet name="3. Runde" sheetId="12" r:id="rId4"/>
    <sheet name="Vereine50m" sheetId="14" r:id="rId5"/>
    <sheet name="Versioninfos" sheetId="13" state="hidden" r:id="rId6"/>
  </sheets>
  <definedNames>
    <definedName name="_xlnm.Print_Area" localSheetId="1">'1. Runde'!$A$1:$BC$47</definedName>
    <definedName name="_xlnm.Print_Area" localSheetId="2">'2. Runde'!$A$1:$BC$47</definedName>
    <definedName name="_xlnm.Print_Area" localSheetId="3">'3. Runde'!$A$1:$BC$47</definedName>
    <definedName name="_xlnm.Print_Area" localSheetId="0">Start!$A$1:$P$41</definedName>
  </definedNames>
  <calcPr calcId="152511"/>
</workbook>
</file>

<file path=xl/calcChain.xml><?xml version="1.0" encoding="utf-8"?>
<calcChain xmlns="http://schemas.openxmlformats.org/spreadsheetml/2006/main">
  <c r="B11" i="1" l="1"/>
  <c r="D11" i="1" s="1"/>
  <c r="C22" i="10" l="1"/>
  <c r="E6" i="11" s="1"/>
  <c r="X6" i="11" s="1"/>
  <c r="AP6" i="11" s="1"/>
  <c r="R18" i="11"/>
  <c r="AK18" i="11" s="1"/>
  <c r="BC18" i="11" s="1"/>
  <c r="R39" i="12"/>
  <c r="R32" i="12"/>
  <c r="AK32" i="12" s="1"/>
  <c r="R25" i="12"/>
  <c r="AK25" i="12"/>
  <c r="BC25" i="12"/>
  <c r="R18" i="12"/>
  <c r="AK18" i="12" s="1"/>
  <c r="R11" i="12"/>
  <c r="R40" i="12"/>
  <c r="AK40" i="12" s="1"/>
  <c r="BC40" i="12" s="1"/>
  <c r="R33" i="12"/>
  <c r="AK33" i="12"/>
  <c r="BC33" i="12"/>
  <c r="R26" i="12"/>
  <c r="R19" i="12"/>
  <c r="AK19" i="12" s="1"/>
  <c r="BC19" i="12" s="1"/>
  <c r="R12" i="12"/>
  <c r="R40" i="11"/>
  <c r="AK40" i="11" s="1"/>
  <c r="BC40" i="11" s="1"/>
  <c r="R39" i="11"/>
  <c r="AK39" i="11" s="1"/>
  <c r="BC39" i="11" s="1"/>
  <c r="R33" i="11"/>
  <c r="R32" i="11"/>
  <c r="R26" i="11"/>
  <c r="R25" i="11"/>
  <c r="Q27" i="11" s="1"/>
  <c r="AK25" i="11"/>
  <c r="BC25" i="11" s="1"/>
  <c r="R19" i="11"/>
  <c r="AK19" i="11" s="1"/>
  <c r="BC19" i="11" s="1"/>
  <c r="R12" i="11"/>
  <c r="AK12" i="11" s="1"/>
  <c r="BC12" i="11" s="1"/>
  <c r="R11" i="11"/>
  <c r="AK11" i="11" s="1"/>
  <c r="BC11" i="11" s="1"/>
  <c r="R40" i="1"/>
  <c r="R39" i="1"/>
  <c r="AK39" i="1" s="1"/>
  <c r="BC39" i="1" s="1"/>
  <c r="R33" i="1"/>
  <c r="AK33" i="1" s="1"/>
  <c r="BC33" i="1" s="1"/>
  <c r="R32" i="1"/>
  <c r="AK32" i="1" s="1"/>
  <c r="BC32" i="1" s="1"/>
  <c r="R26" i="1"/>
  <c r="AK26" i="1" s="1"/>
  <c r="BC26" i="1" s="1"/>
  <c r="R25" i="1"/>
  <c r="R19" i="1"/>
  <c r="R18" i="1"/>
  <c r="R12" i="1"/>
  <c r="AK12" i="1" s="1"/>
  <c r="BC12" i="1" s="1"/>
  <c r="AI11" i="1"/>
  <c r="BA11" i="1"/>
  <c r="R11" i="1"/>
  <c r="AK11" i="1" s="1"/>
  <c r="BC11" i="1" s="1"/>
  <c r="AI12" i="11"/>
  <c r="BA12" i="11"/>
  <c r="AI11" i="12"/>
  <c r="BA11" i="12"/>
  <c r="AI25" i="11"/>
  <c r="BA25" i="11"/>
  <c r="AI18" i="1"/>
  <c r="BA18" i="1" s="1"/>
  <c r="C5" i="12"/>
  <c r="V5" i="12" s="1"/>
  <c r="AN5" i="12" s="1"/>
  <c r="R5" i="12"/>
  <c r="AK5" i="12"/>
  <c r="BC5" i="12"/>
  <c r="K6" i="12"/>
  <c r="AD6" i="12" s="1"/>
  <c r="AV6" i="12" s="1"/>
  <c r="E9" i="12"/>
  <c r="X9" i="12" s="1"/>
  <c r="AP9" i="12" s="1"/>
  <c r="F9" i="12"/>
  <c r="Y9" i="12"/>
  <c r="AQ9" i="12" s="1"/>
  <c r="M9" i="12"/>
  <c r="AF9" i="12" s="1"/>
  <c r="AX9" i="12" s="1"/>
  <c r="Z11" i="12"/>
  <c r="AR11" i="12"/>
  <c r="AA11" i="12"/>
  <c r="AB11" i="12"/>
  <c r="AT11" i="12"/>
  <c r="AC11" i="12"/>
  <c r="AU11" i="12" s="1"/>
  <c r="AD11" i="12"/>
  <c r="AV11" i="12" s="1"/>
  <c r="AE11" i="12"/>
  <c r="AF11" i="12"/>
  <c r="AX11" i="12" s="1"/>
  <c r="AG11" i="12"/>
  <c r="AH11" i="12"/>
  <c r="AZ11" i="12" s="1"/>
  <c r="AS11" i="12"/>
  <c r="AW11" i="12"/>
  <c r="AY11" i="12"/>
  <c r="Z12" i="12"/>
  <c r="AA12" i="12"/>
  <c r="AS12" i="12" s="1"/>
  <c r="AB12" i="12"/>
  <c r="AC12" i="12"/>
  <c r="AU12" i="12" s="1"/>
  <c r="AD12" i="12"/>
  <c r="AE12" i="12"/>
  <c r="AW12" i="12"/>
  <c r="AF12" i="12"/>
  <c r="AX12" i="12" s="1"/>
  <c r="AG12" i="12"/>
  <c r="AY12" i="12" s="1"/>
  <c r="AH12" i="12"/>
  <c r="AZ12" i="12" s="1"/>
  <c r="AI12" i="12"/>
  <c r="BA12" i="12"/>
  <c r="AR12" i="12"/>
  <c r="AT12" i="12"/>
  <c r="AV12" i="12"/>
  <c r="E16" i="12"/>
  <c r="X16" i="12" s="1"/>
  <c r="AP16" i="12" s="1"/>
  <c r="F16" i="12"/>
  <c r="Y16" i="12" s="1"/>
  <c r="AQ16" i="12" s="1"/>
  <c r="M16" i="12"/>
  <c r="AF16" i="12" s="1"/>
  <c r="AX16" i="12" s="1"/>
  <c r="Z18" i="12"/>
  <c r="AA18" i="12"/>
  <c r="AS18" i="12" s="1"/>
  <c r="AB18" i="12"/>
  <c r="AT18" i="12"/>
  <c r="AC18" i="12"/>
  <c r="AU18" i="12" s="1"/>
  <c r="AD18" i="12"/>
  <c r="AE18" i="12"/>
  <c r="AW18" i="12" s="1"/>
  <c r="AF18" i="12"/>
  <c r="AX18" i="12" s="1"/>
  <c r="AG18" i="12"/>
  <c r="AY18" i="12" s="1"/>
  <c r="AH18" i="12"/>
  <c r="AZ18" i="12" s="1"/>
  <c r="AI18" i="12"/>
  <c r="BA18" i="12" s="1"/>
  <c r="AR18" i="12"/>
  <c r="AV18" i="12"/>
  <c r="Z19" i="12"/>
  <c r="AA19" i="12"/>
  <c r="AB19" i="12"/>
  <c r="AC19" i="12"/>
  <c r="AD19" i="12"/>
  <c r="AV19" i="12" s="1"/>
  <c r="AE19" i="12"/>
  <c r="AW19" i="12" s="1"/>
  <c r="AF19" i="12"/>
  <c r="AX19" i="12" s="1"/>
  <c r="AG19" i="12"/>
  <c r="AY19" i="12" s="1"/>
  <c r="AH19" i="12"/>
  <c r="AI19" i="12"/>
  <c r="AR19" i="12"/>
  <c r="AS19" i="12"/>
  <c r="AT19" i="12"/>
  <c r="AU19" i="12"/>
  <c r="AZ19" i="12"/>
  <c r="BA19" i="12"/>
  <c r="E23" i="12"/>
  <c r="X23" i="12"/>
  <c r="AP23" i="12" s="1"/>
  <c r="F23" i="12"/>
  <c r="Y23" i="12" s="1"/>
  <c r="AQ23" i="12" s="1"/>
  <c r="M23" i="12"/>
  <c r="AF23" i="12" s="1"/>
  <c r="AX23" i="12" s="1"/>
  <c r="Z25" i="12"/>
  <c r="AA25" i="12"/>
  <c r="AS25" i="12" s="1"/>
  <c r="AB25" i="12"/>
  <c r="AT25" i="12" s="1"/>
  <c r="AC25" i="12"/>
  <c r="AD25" i="12"/>
  <c r="AE25" i="12"/>
  <c r="AW25" i="12" s="1"/>
  <c r="AF25" i="12"/>
  <c r="AX25" i="12" s="1"/>
  <c r="AG25" i="12"/>
  <c r="AH25" i="12"/>
  <c r="AZ25" i="12" s="1"/>
  <c r="AI25" i="12"/>
  <c r="BA25" i="12" s="1"/>
  <c r="AR25" i="12"/>
  <c r="AU25" i="12"/>
  <c r="AV25" i="12"/>
  <c r="AY25" i="12"/>
  <c r="Z26" i="12"/>
  <c r="AR26" i="12" s="1"/>
  <c r="AA26" i="12"/>
  <c r="AB26" i="12"/>
  <c r="AT26" i="12" s="1"/>
  <c r="AC26" i="12"/>
  <c r="AU26" i="12" s="1"/>
  <c r="AD26" i="12"/>
  <c r="AV26" i="12" s="1"/>
  <c r="AE26" i="12"/>
  <c r="AW26" i="12" s="1"/>
  <c r="AF26" i="12"/>
  <c r="AG26" i="12"/>
  <c r="AH26" i="12"/>
  <c r="AZ26" i="12" s="1"/>
  <c r="AI26" i="12"/>
  <c r="AK26" i="12"/>
  <c r="BC26" i="12"/>
  <c r="AS26" i="12"/>
  <c r="AX26" i="12"/>
  <c r="AY26" i="12"/>
  <c r="BA26" i="12"/>
  <c r="E30" i="12"/>
  <c r="X30" i="12" s="1"/>
  <c r="AP30" i="12" s="1"/>
  <c r="F30" i="12"/>
  <c r="Y30" i="12"/>
  <c r="AQ30" i="12"/>
  <c r="M30" i="12"/>
  <c r="AF30" i="12" s="1"/>
  <c r="AX30" i="12" s="1"/>
  <c r="Z32" i="12"/>
  <c r="AR32" i="12" s="1"/>
  <c r="AA32" i="12"/>
  <c r="AB32" i="12"/>
  <c r="AT32" i="12"/>
  <c r="AC32" i="12"/>
  <c r="AD32" i="12"/>
  <c r="AV32" i="12" s="1"/>
  <c r="AE32" i="12"/>
  <c r="AW32" i="12" s="1"/>
  <c r="AF32" i="12"/>
  <c r="AX32" i="12"/>
  <c r="AG32" i="12"/>
  <c r="AH32" i="12"/>
  <c r="AI32" i="12"/>
  <c r="BC32" i="12"/>
  <c r="AS32" i="12"/>
  <c r="AU32" i="12"/>
  <c r="AY32" i="12"/>
  <c r="AZ32" i="12"/>
  <c r="BA32" i="12"/>
  <c r="Z33" i="12"/>
  <c r="AR33" i="12" s="1"/>
  <c r="AA33" i="12"/>
  <c r="AS33" i="12" s="1"/>
  <c r="AB33" i="12"/>
  <c r="AT33" i="12" s="1"/>
  <c r="AC33" i="12"/>
  <c r="AU33" i="12" s="1"/>
  <c r="AD33" i="12"/>
  <c r="AV33" i="12" s="1"/>
  <c r="AE33" i="12"/>
  <c r="AW33" i="12" s="1"/>
  <c r="AF33" i="12"/>
  <c r="AX33" i="12" s="1"/>
  <c r="AG33" i="12"/>
  <c r="AH33" i="12"/>
  <c r="AZ33" i="12"/>
  <c r="AI33" i="12"/>
  <c r="BA33" i="12" s="1"/>
  <c r="AY33" i="12"/>
  <c r="E37" i="12"/>
  <c r="X37" i="12"/>
  <c r="AP37" i="12" s="1"/>
  <c r="F37" i="12"/>
  <c r="Y37" i="12" s="1"/>
  <c r="AQ37" i="12" s="1"/>
  <c r="M37" i="12"/>
  <c r="AF37" i="12" s="1"/>
  <c r="AX37" i="12" s="1"/>
  <c r="Z39" i="12"/>
  <c r="AA39" i="12"/>
  <c r="AS39" i="12" s="1"/>
  <c r="AB39" i="12"/>
  <c r="AC39" i="12"/>
  <c r="AU39" i="12" s="1"/>
  <c r="AD39" i="12"/>
  <c r="AV39" i="12" s="1"/>
  <c r="AE39" i="12"/>
  <c r="AF39" i="12"/>
  <c r="AG39" i="12"/>
  <c r="AH39" i="12"/>
  <c r="AI39" i="12"/>
  <c r="AR39" i="12"/>
  <c r="AT39" i="12"/>
  <c r="AW39" i="12"/>
  <c r="AX39" i="12"/>
  <c r="AY39" i="12"/>
  <c r="AZ39" i="12"/>
  <c r="BA39" i="12"/>
  <c r="Z40" i="12"/>
  <c r="AA40" i="12"/>
  <c r="AB40" i="12"/>
  <c r="AT40" i="12" s="1"/>
  <c r="AC40" i="12"/>
  <c r="AU40" i="12" s="1"/>
  <c r="AD40" i="12"/>
  <c r="AV40" i="12" s="1"/>
  <c r="AE40" i="12"/>
  <c r="AW40" i="12" s="1"/>
  <c r="AF40" i="12"/>
  <c r="AG40" i="12"/>
  <c r="AH40" i="12"/>
  <c r="AI40" i="12"/>
  <c r="AR40" i="12"/>
  <c r="AS40" i="12"/>
  <c r="AX40" i="12"/>
  <c r="AY40" i="12"/>
  <c r="AZ40" i="12"/>
  <c r="BA40" i="12"/>
  <c r="I44" i="12"/>
  <c r="AB44" i="12"/>
  <c r="AT44" i="12" s="1"/>
  <c r="I45" i="12"/>
  <c r="AB45" i="12"/>
  <c r="AT45" i="12" s="1"/>
  <c r="I46" i="12"/>
  <c r="AB46" i="12"/>
  <c r="AT46" i="12" s="1"/>
  <c r="B47" i="12"/>
  <c r="U47" i="12" s="1"/>
  <c r="AM47" i="12" s="1"/>
  <c r="I47" i="12"/>
  <c r="AB47" i="12" s="1"/>
  <c r="AT47" i="12"/>
  <c r="C5" i="11"/>
  <c r="V5" i="11" s="1"/>
  <c r="AN5" i="11" s="1"/>
  <c r="R5" i="11"/>
  <c r="AK5" i="11" s="1"/>
  <c r="BC5" i="11" s="1"/>
  <c r="K6" i="11"/>
  <c r="AD6" i="11"/>
  <c r="AV6" i="11"/>
  <c r="E9" i="11"/>
  <c r="X9" i="11"/>
  <c r="AP9" i="11" s="1"/>
  <c r="F9" i="11"/>
  <c r="Y9" i="11" s="1"/>
  <c r="AQ9" i="11" s="1"/>
  <c r="M9" i="11"/>
  <c r="AF9" i="11" s="1"/>
  <c r="AX9" i="11" s="1"/>
  <c r="Z11" i="11"/>
  <c r="AA11" i="11"/>
  <c r="AS11" i="11" s="1"/>
  <c r="AB11" i="11"/>
  <c r="AC11" i="11"/>
  <c r="AU11" i="11"/>
  <c r="AD11" i="11"/>
  <c r="AE11" i="11"/>
  <c r="AW11" i="11"/>
  <c r="AF11" i="11"/>
  <c r="AX11" i="11" s="1"/>
  <c r="AG11" i="11"/>
  <c r="AY11" i="11" s="1"/>
  <c r="AH11" i="11"/>
  <c r="AI11" i="11"/>
  <c r="BA11" i="11" s="1"/>
  <c r="AR11" i="11"/>
  <c r="AT11" i="11"/>
  <c r="AV11" i="11"/>
  <c r="AZ11" i="11"/>
  <c r="Z12" i="11"/>
  <c r="AR12" i="11"/>
  <c r="AA12" i="11"/>
  <c r="AB12" i="11"/>
  <c r="AT12" i="11" s="1"/>
  <c r="AC12" i="11"/>
  <c r="AD12" i="11"/>
  <c r="AV12" i="11" s="1"/>
  <c r="AE12" i="11"/>
  <c r="AF12" i="11"/>
  <c r="AX12" i="11" s="1"/>
  <c r="AG12" i="11"/>
  <c r="AH12" i="11"/>
  <c r="AZ12" i="11"/>
  <c r="AS12" i="11"/>
  <c r="AU12" i="11"/>
  <c r="AW12" i="11"/>
  <c r="AY12" i="11"/>
  <c r="E16" i="11"/>
  <c r="X16" i="11"/>
  <c r="AP16" i="11" s="1"/>
  <c r="F16" i="11"/>
  <c r="Y16" i="11" s="1"/>
  <c r="AQ16" i="11" s="1"/>
  <c r="M16" i="11"/>
  <c r="AF16" i="11" s="1"/>
  <c r="AX16" i="11" s="1"/>
  <c r="Z18" i="11"/>
  <c r="AA18" i="11"/>
  <c r="AS18" i="11"/>
  <c r="AB18" i="11"/>
  <c r="AC18" i="11"/>
  <c r="AU18" i="11"/>
  <c r="AD18" i="11"/>
  <c r="AE18" i="11"/>
  <c r="AW18" i="11" s="1"/>
  <c r="AF18" i="11"/>
  <c r="AG18" i="11"/>
  <c r="AY18" i="11" s="1"/>
  <c r="AH18" i="11"/>
  <c r="AZ18" i="11" s="1"/>
  <c r="AI18" i="11"/>
  <c r="BA18" i="11" s="1"/>
  <c r="AR18" i="11"/>
  <c r="AT18" i="11"/>
  <c r="AV18" i="11"/>
  <c r="AX18" i="11"/>
  <c r="Z19" i="11"/>
  <c r="AR19" i="11" s="1"/>
  <c r="AA19" i="11"/>
  <c r="AS19" i="11" s="1"/>
  <c r="AB19" i="11"/>
  <c r="AT19" i="11" s="1"/>
  <c r="AC19" i="11"/>
  <c r="AD19" i="11"/>
  <c r="AV19" i="11" s="1"/>
  <c r="AE19" i="11"/>
  <c r="AF19" i="11"/>
  <c r="AX19" i="11"/>
  <c r="AG19" i="11"/>
  <c r="AH19" i="11"/>
  <c r="AZ19" i="11"/>
  <c r="AI19" i="11"/>
  <c r="BA19" i="11" s="1"/>
  <c r="AU19" i="11"/>
  <c r="AW19" i="11"/>
  <c r="AY19" i="11"/>
  <c r="E23" i="11"/>
  <c r="X23" i="11" s="1"/>
  <c r="AP23" i="11" s="1"/>
  <c r="F23" i="11"/>
  <c r="Y23" i="11" s="1"/>
  <c r="AQ23" i="11" s="1"/>
  <c r="M23" i="11"/>
  <c r="AF23" i="11"/>
  <c r="AX23" i="11" s="1"/>
  <c r="Z25" i="11"/>
  <c r="AA25" i="11"/>
  <c r="AS25" i="11"/>
  <c r="AB25" i="11"/>
  <c r="AC25" i="11"/>
  <c r="AU25" i="11"/>
  <c r="AD25" i="11"/>
  <c r="AV25" i="11" s="1"/>
  <c r="AE25" i="11"/>
  <c r="AW25" i="11"/>
  <c r="AF25" i="11"/>
  <c r="AG25" i="11"/>
  <c r="AY25" i="11"/>
  <c r="AH25" i="11"/>
  <c r="AZ25" i="11" s="1"/>
  <c r="AR25" i="11"/>
  <c r="AT25" i="11"/>
  <c r="AX25" i="11"/>
  <c r="AK26" i="11"/>
  <c r="BC26" i="11"/>
  <c r="Z26" i="11"/>
  <c r="AR26" i="11" s="1"/>
  <c r="AA26" i="11"/>
  <c r="AB26" i="11"/>
  <c r="AT26" i="11"/>
  <c r="AC26" i="11"/>
  <c r="AD26" i="11"/>
  <c r="AV26" i="11"/>
  <c r="AE26" i="11"/>
  <c r="AW26" i="11" s="1"/>
  <c r="AF26" i="11"/>
  <c r="AX26" i="11" s="1"/>
  <c r="AG26" i="11"/>
  <c r="AH26" i="11"/>
  <c r="AZ26" i="11" s="1"/>
  <c r="AI26" i="11"/>
  <c r="BA26" i="11"/>
  <c r="AS26" i="11"/>
  <c r="AU26" i="11"/>
  <c r="AY26" i="11"/>
  <c r="E30" i="11"/>
  <c r="X30" i="11" s="1"/>
  <c r="AP30" i="11" s="1"/>
  <c r="F30" i="11"/>
  <c r="Y30" i="11"/>
  <c r="AQ30" i="11" s="1"/>
  <c r="M30" i="11"/>
  <c r="AF30" i="11"/>
  <c r="AX30" i="11" s="1"/>
  <c r="AK32" i="11"/>
  <c r="BC32" i="11"/>
  <c r="Z32" i="11"/>
  <c r="AA32" i="11"/>
  <c r="AS32" i="11" s="1"/>
  <c r="AB32" i="11"/>
  <c r="AT32" i="11" s="1"/>
  <c r="AC32" i="11"/>
  <c r="AU32" i="11" s="1"/>
  <c r="AD32" i="11"/>
  <c r="AE32" i="11"/>
  <c r="AW32" i="11" s="1"/>
  <c r="AF32" i="11"/>
  <c r="AX32" i="11" s="1"/>
  <c r="AG32" i="11"/>
  <c r="AY32" i="11" s="1"/>
  <c r="AH32" i="11"/>
  <c r="AI32" i="11"/>
  <c r="BA32" i="11"/>
  <c r="AR32" i="11"/>
  <c r="AV32" i="11"/>
  <c r="AZ32" i="11"/>
  <c r="Z33" i="11"/>
  <c r="AR33" i="11" s="1"/>
  <c r="AA33" i="11"/>
  <c r="AB33" i="11"/>
  <c r="AT33" i="11"/>
  <c r="AC33" i="11"/>
  <c r="AD33" i="11"/>
  <c r="AV33" i="11"/>
  <c r="AE33" i="11"/>
  <c r="AW33" i="11" s="1"/>
  <c r="AF33" i="11"/>
  <c r="AX33" i="11"/>
  <c r="AG33" i="11"/>
  <c r="AH33" i="11"/>
  <c r="AZ33" i="11" s="1"/>
  <c r="AI33" i="11"/>
  <c r="BA33" i="11"/>
  <c r="AK33" i="11"/>
  <c r="BC33" i="11" s="1"/>
  <c r="AS33" i="11"/>
  <c r="AU33" i="11"/>
  <c r="AY33" i="11"/>
  <c r="E37" i="11"/>
  <c r="X37" i="11" s="1"/>
  <c r="AP37" i="11" s="1"/>
  <c r="F37" i="11"/>
  <c r="Y37" i="11"/>
  <c r="AQ37" i="11" s="1"/>
  <c r="M37" i="11"/>
  <c r="AF37" i="11" s="1"/>
  <c r="AX37" i="11" s="1"/>
  <c r="Z39" i="11"/>
  <c r="AA39" i="11"/>
  <c r="AS39" i="11"/>
  <c r="AB39" i="11"/>
  <c r="AC39" i="11"/>
  <c r="AU39" i="11"/>
  <c r="AD39" i="11"/>
  <c r="AV39" i="11" s="1"/>
  <c r="AE39" i="11"/>
  <c r="AW39" i="11" s="1"/>
  <c r="AF39" i="11"/>
  <c r="AG39" i="11"/>
  <c r="AY39" i="11"/>
  <c r="AH39" i="11"/>
  <c r="AI39" i="11"/>
  <c r="BA39" i="11"/>
  <c r="AR39" i="11"/>
  <c r="AT39" i="11"/>
  <c r="AX39" i="11"/>
  <c r="AZ39" i="11"/>
  <c r="Z40" i="11"/>
  <c r="AR40" i="11" s="1"/>
  <c r="AA40" i="11"/>
  <c r="AB40" i="11"/>
  <c r="AT40" i="11"/>
  <c r="AC40" i="11"/>
  <c r="AD40" i="11"/>
  <c r="AV40" i="11" s="1"/>
  <c r="AE40" i="11"/>
  <c r="AF40" i="11"/>
  <c r="AX40" i="11" s="1"/>
  <c r="AG40" i="11"/>
  <c r="AH40" i="11"/>
  <c r="AZ40" i="11" s="1"/>
  <c r="AS40" i="11"/>
  <c r="AU40" i="11"/>
  <c r="AW40" i="11"/>
  <c r="AY40" i="11"/>
  <c r="I44" i="11"/>
  <c r="AB44" i="11"/>
  <c r="AT44" i="11"/>
  <c r="I45" i="11"/>
  <c r="AB45" i="11"/>
  <c r="AT45" i="11" s="1"/>
  <c r="I46" i="11"/>
  <c r="AB46" i="11" s="1"/>
  <c r="AT46" i="11" s="1"/>
  <c r="B47" i="11"/>
  <c r="U47" i="11"/>
  <c r="AM47" i="11" s="1"/>
  <c r="I47" i="11"/>
  <c r="AB47" i="11"/>
  <c r="AT47" i="11"/>
  <c r="C5" i="1"/>
  <c r="V5" i="1" s="1"/>
  <c r="AN5" i="1" s="1"/>
  <c r="R5" i="1"/>
  <c r="AK5" i="1" s="1"/>
  <c r="BC5" i="1" s="1"/>
  <c r="AD6" i="1"/>
  <c r="AV6" i="1" s="1"/>
  <c r="F9" i="1"/>
  <c r="Y9" i="1" s="1"/>
  <c r="AQ9" i="1" s="1"/>
  <c r="M9" i="1"/>
  <c r="AF9" i="1" s="1"/>
  <c r="AX9" i="1" s="1"/>
  <c r="U11" i="1"/>
  <c r="AM11" i="1" s="1"/>
  <c r="Z11" i="1"/>
  <c r="AR11" i="1"/>
  <c r="AA11" i="1"/>
  <c r="AB11" i="1"/>
  <c r="AT11" i="1" s="1"/>
  <c r="AC11" i="1"/>
  <c r="AD11" i="1"/>
  <c r="AE11" i="1"/>
  <c r="AF11" i="1"/>
  <c r="AG11" i="1"/>
  <c r="AH11" i="1"/>
  <c r="AS11" i="1"/>
  <c r="AU11" i="1"/>
  <c r="AV11" i="1"/>
  <c r="AW11" i="1"/>
  <c r="AX11" i="1"/>
  <c r="AY11" i="1"/>
  <c r="AZ11" i="1"/>
  <c r="B12" i="1"/>
  <c r="B19" i="1" s="1"/>
  <c r="Z12" i="1"/>
  <c r="AR12" i="1"/>
  <c r="AA12" i="1"/>
  <c r="AS12" i="1" s="1"/>
  <c r="AB12" i="1"/>
  <c r="AT12" i="1"/>
  <c r="AC12" i="1"/>
  <c r="AU12" i="1" s="1"/>
  <c r="AD12" i="1"/>
  <c r="AV12" i="1" s="1"/>
  <c r="AE12" i="1"/>
  <c r="AF12" i="1"/>
  <c r="AX12" i="1"/>
  <c r="AG12" i="1"/>
  <c r="AH12" i="1"/>
  <c r="AZ12" i="1"/>
  <c r="AI12" i="1"/>
  <c r="BA12" i="1" s="1"/>
  <c r="AW12" i="1"/>
  <c r="AY12" i="1"/>
  <c r="F16" i="1"/>
  <c r="Y16" i="1" s="1"/>
  <c r="AQ16" i="1" s="1"/>
  <c r="M16" i="1"/>
  <c r="AF16" i="1" s="1"/>
  <c r="AX16" i="1" s="1"/>
  <c r="Z18" i="1"/>
  <c r="AR18" i="1"/>
  <c r="AA18" i="1"/>
  <c r="AS18" i="1" s="1"/>
  <c r="AB18" i="1"/>
  <c r="AT18" i="1"/>
  <c r="AC18" i="1"/>
  <c r="AU18" i="1" s="1"/>
  <c r="AD18" i="1"/>
  <c r="AV18" i="1"/>
  <c r="AE18" i="1"/>
  <c r="AF18" i="1"/>
  <c r="AX18" i="1"/>
  <c r="AG18" i="1"/>
  <c r="AY18" i="1" s="1"/>
  <c r="AH18" i="1"/>
  <c r="AZ18" i="1"/>
  <c r="AW18" i="1"/>
  <c r="Z19" i="1"/>
  <c r="AR19" i="1" s="1"/>
  <c r="AA19" i="1"/>
  <c r="AS19" i="1"/>
  <c r="AB19" i="1"/>
  <c r="AC19" i="1"/>
  <c r="AU19" i="1"/>
  <c r="AD19" i="1"/>
  <c r="AE19" i="1"/>
  <c r="AW19" i="1"/>
  <c r="AF19" i="1"/>
  <c r="AG19" i="1"/>
  <c r="AY19" i="1" s="1"/>
  <c r="AH19" i="1"/>
  <c r="AI19" i="1"/>
  <c r="BA19" i="1" s="1"/>
  <c r="AT19" i="1"/>
  <c r="AV19" i="1"/>
  <c r="AX19" i="1"/>
  <c r="AZ19" i="1"/>
  <c r="F23" i="1"/>
  <c r="Y23" i="1"/>
  <c r="AQ23" i="1" s="1"/>
  <c r="M23" i="1"/>
  <c r="AF23" i="1" s="1"/>
  <c r="AX23" i="1" s="1"/>
  <c r="Z25" i="1"/>
  <c r="AA25" i="1"/>
  <c r="AS25" i="1"/>
  <c r="AB25" i="1"/>
  <c r="AC25" i="1"/>
  <c r="AU25" i="1"/>
  <c r="AD25" i="1"/>
  <c r="AE25" i="1"/>
  <c r="AW25" i="1"/>
  <c r="AF25" i="1"/>
  <c r="AG25" i="1"/>
  <c r="AY25" i="1" s="1"/>
  <c r="AH25" i="1"/>
  <c r="AI25" i="1"/>
  <c r="BA25" i="1" s="1"/>
  <c r="AR25" i="1"/>
  <c r="AT25" i="1"/>
  <c r="AV25" i="1"/>
  <c r="AX25" i="1"/>
  <c r="AZ25" i="1"/>
  <c r="Z26" i="1"/>
  <c r="AR26" i="1"/>
  <c r="AA26" i="1"/>
  <c r="AS26" i="1" s="1"/>
  <c r="AB26" i="1"/>
  <c r="AT26" i="1" s="1"/>
  <c r="AC26" i="1"/>
  <c r="AD26" i="1"/>
  <c r="AV26" i="1" s="1"/>
  <c r="AE26" i="1"/>
  <c r="AF26" i="1"/>
  <c r="AX26" i="1" s="1"/>
  <c r="AG26" i="1"/>
  <c r="AH26" i="1"/>
  <c r="AZ26" i="1"/>
  <c r="AI26" i="1"/>
  <c r="BA26" i="1" s="1"/>
  <c r="AU26" i="1"/>
  <c r="AW26" i="1"/>
  <c r="AY26" i="1"/>
  <c r="F30" i="1"/>
  <c r="Y30" i="1"/>
  <c r="AQ30" i="1" s="1"/>
  <c r="M30" i="1"/>
  <c r="AF30" i="1" s="1"/>
  <c r="AX30" i="1" s="1"/>
  <c r="Z32" i="1"/>
  <c r="AR32" i="1"/>
  <c r="AA32" i="1"/>
  <c r="AB32" i="1"/>
  <c r="AT32" i="1" s="1"/>
  <c r="AC32" i="1"/>
  <c r="AD32" i="1"/>
  <c r="AV32" i="1" s="1"/>
  <c r="AE32" i="1"/>
  <c r="AF32" i="1"/>
  <c r="AX32" i="1" s="1"/>
  <c r="AG32" i="1"/>
  <c r="AH32" i="1"/>
  <c r="AZ32" i="1"/>
  <c r="AI32" i="1"/>
  <c r="BA32" i="1" s="1"/>
  <c r="AS32" i="1"/>
  <c r="AU32" i="1"/>
  <c r="AW32" i="1"/>
  <c r="AY32" i="1"/>
  <c r="Z33" i="1"/>
  <c r="AA33" i="1"/>
  <c r="AS33" i="1" s="1"/>
  <c r="AB33" i="1"/>
  <c r="AT33" i="1" s="1"/>
  <c r="AC33" i="1"/>
  <c r="AU33" i="1" s="1"/>
  <c r="AD33" i="1"/>
  <c r="AE33" i="1"/>
  <c r="AW33" i="1" s="1"/>
  <c r="AF33" i="1"/>
  <c r="AG33" i="1"/>
  <c r="AY33" i="1" s="1"/>
  <c r="AH33" i="1"/>
  <c r="AI33" i="1"/>
  <c r="BA33" i="1"/>
  <c r="AR33" i="1"/>
  <c r="AV33" i="1"/>
  <c r="AX33" i="1"/>
  <c r="AZ33" i="1"/>
  <c r="F37" i="1"/>
  <c r="Y37" i="1" s="1"/>
  <c r="AQ37" i="1" s="1"/>
  <c r="M37" i="1"/>
  <c r="AF37" i="1" s="1"/>
  <c r="AX37" i="1" s="1"/>
  <c r="Z39" i="1"/>
  <c r="AA39" i="1"/>
  <c r="AS39" i="1" s="1"/>
  <c r="AB39" i="1"/>
  <c r="AC39" i="1"/>
  <c r="AU39" i="1"/>
  <c r="AD39" i="1"/>
  <c r="AE39" i="1"/>
  <c r="AW39" i="1" s="1"/>
  <c r="AF39" i="1"/>
  <c r="AX39" i="1" s="1"/>
  <c r="AG39" i="1"/>
  <c r="AY39" i="1" s="1"/>
  <c r="AH39" i="1"/>
  <c r="AI39" i="1"/>
  <c r="BA39" i="1" s="1"/>
  <c r="AR39" i="1"/>
  <c r="AT39" i="1"/>
  <c r="AV39" i="1"/>
  <c r="AZ39" i="1"/>
  <c r="AK40" i="1"/>
  <c r="BC40" i="1" s="1"/>
  <c r="Z40" i="1"/>
  <c r="AR40" i="1"/>
  <c r="AA40" i="1"/>
  <c r="AB40" i="1"/>
  <c r="AT40" i="1"/>
  <c r="AC40" i="1"/>
  <c r="AD40" i="1"/>
  <c r="AV40" i="1"/>
  <c r="AE40" i="1"/>
  <c r="AW40" i="1" s="1"/>
  <c r="AF40" i="1"/>
  <c r="AX40" i="1" s="1"/>
  <c r="AG40" i="1"/>
  <c r="AH40" i="1"/>
  <c r="AZ40" i="1" s="1"/>
  <c r="AI40" i="1"/>
  <c r="BA40" i="1"/>
  <c r="AS40" i="1"/>
  <c r="AU40" i="1"/>
  <c r="AY40" i="1"/>
  <c r="I44" i="1"/>
  <c r="AB44" i="1" s="1"/>
  <c r="AT44" i="1" s="1"/>
  <c r="I45" i="1"/>
  <c r="AB45" i="1" s="1"/>
  <c r="AT45" i="1" s="1"/>
  <c r="I46" i="1"/>
  <c r="AB46" i="1"/>
  <c r="AT46" i="1"/>
  <c r="B47" i="1"/>
  <c r="U47" i="1"/>
  <c r="AM47" i="1"/>
  <c r="I47" i="1"/>
  <c r="AB47" i="1"/>
  <c r="AT47" i="1" s="1"/>
  <c r="M17" i="10"/>
  <c r="D18" i="10" s="1"/>
  <c r="S17" i="10"/>
  <c r="M18" i="10" s="1"/>
  <c r="AI40" i="11"/>
  <c r="BA40" i="11" s="1"/>
  <c r="Q34" i="11"/>
  <c r="AJ34" i="11" s="1"/>
  <c r="BB34" i="11" s="1"/>
  <c r="Q20" i="11"/>
  <c r="AJ20" i="11" s="1"/>
  <c r="BB20" i="11" s="1"/>
  <c r="Q41" i="1"/>
  <c r="AJ41" i="1" s="1"/>
  <c r="BB41" i="1" s="1"/>
  <c r="AK18" i="1"/>
  <c r="BC18" i="1" s="1"/>
  <c r="Q41" i="11"/>
  <c r="AJ41" i="11" s="1"/>
  <c r="BB41" i="11" s="1"/>
  <c r="AK12" i="12"/>
  <c r="BC12" i="12" s="1"/>
  <c r="BC18" i="12"/>
  <c r="AJ27" i="11"/>
  <c r="BB27" i="11"/>
  <c r="Q13" i="11"/>
  <c r="AJ13" i="11"/>
  <c r="BB13" i="11" s="1"/>
  <c r="Q27" i="12"/>
  <c r="AJ27" i="12" s="1"/>
  <c r="BB27" i="12" s="1"/>
  <c r="Q34" i="12"/>
  <c r="AJ34" i="12" s="1"/>
  <c r="BB34" i="12" s="1"/>
  <c r="U12" i="1" l="1"/>
  <c r="AM12" i="1" s="1"/>
  <c r="U19" i="1"/>
  <c r="AM19" i="1" s="1"/>
  <c r="B26" i="1"/>
  <c r="Q27" i="1"/>
  <c r="AJ27" i="1" s="1"/>
  <c r="BB27" i="1" s="1"/>
  <c r="Q34" i="1"/>
  <c r="AJ34" i="1" s="1"/>
  <c r="BB34" i="1" s="1"/>
  <c r="AK25" i="1"/>
  <c r="BC25" i="1" s="1"/>
  <c r="Q13" i="1"/>
  <c r="AJ13" i="1" s="1"/>
  <c r="BB13" i="1" s="1"/>
  <c r="E6" i="12"/>
  <c r="X6" i="12" s="1"/>
  <c r="AP6" i="12" s="1"/>
  <c r="P43" i="11"/>
  <c r="AI43" i="11" s="1"/>
  <c r="BA43" i="11" s="1"/>
  <c r="AK39" i="12"/>
  <c r="BC39" i="12" s="1"/>
  <c r="Q41" i="12"/>
  <c r="AJ41" i="12" s="1"/>
  <c r="BB41" i="12" s="1"/>
  <c r="Q20" i="12"/>
  <c r="AJ20" i="12" s="1"/>
  <c r="BB20" i="12" s="1"/>
  <c r="Q20" i="1"/>
  <c r="AK19" i="1"/>
  <c r="BC19" i="1" s="1"/>
  <c r="AK11" i="12"/>
  <c r="BC11" i="12" s="1"/>
  <c r="Q13" i="12"/>
  <c r="E6" i="1"/>
  <c r="X6" i="1" s="1"/>
  <c r="AP6" i="1" s="1"/>
  <c r="B18" i="1" l="1"/>
  <c r="W11" i="1"/>
  <c r="AO11" i="1" s="1"/>
  <c r="B33" i="1"/>
  <c r="U26" i="1"/>
  <c r="AM26" i="1" s="1"/>
  <c r="P43" i="12"/>
  <c r="AI43" i="12" s="1"/>
  <c r="BA43" i="12" s="1"/>
  <c r="AJ13" i="12"/>
  <c r="BB13" i="12" s="1"/>
  <c r="AJ20" i="1"/>
  <c r="BB20" i="1" s="1"/>
  <c r="P43" i="1"/>
  <c r="AI43" i="1" s="1"/>
  <c r="BA43" i="1" s="1"/>
  <c r="U18" i="1" l="1"/>
  <c r="AM18" i="1" s="1"/>
  <c r="D18" i="1"/>
  <c r="B40" i="1"/>
  <c r="U33" i="1"/>
  <c r="AM33" i="1" s="1"/>
  <c r="W18" i="1" l="1"/>
  <c r="AO18" i="1" s="1"/>
  <c r="B25" i="1"/>
  <c r="U40" i="1"/>
  <c r="AM40" i="1" s="1"/>
  <c r="B12" i="11"/>
  <c r="U25" i="1" l="1"/>
  <c r="AM25" i="1" s="1"/>
  <c r="D25" i="1"/>
  <c r="B19" i="11"/>
  <c r="U12" i="11"/>
  <c r="AM12" i="11" s="1"/>
  <c r="W25" i="1" l="1"/>
  <c r="AO25" i="1" s="1"/>
  <c r="B32" i="1"/>
  <c r="U19" i="11"/>
  <c r="AM19" i="11" s="1"/>
  <c r="B26" i="11"/>
  <c r="U32" i="1" l="1"/>
  <c r="AM32" i="1" s="1"/>
  <c r="D32" i="1"/>
  <c r="U26" i="11"/>
  <c r="AM26" i="11" s="1"/>
  <c r="B33" i="11"/>
  <c r="W32" i="1" l="1"/>
  <c r="AO32" i="1" s="1"/>
  <c r="B39" i="1"/>
  <c r="U33" i="11"/>
  <c r="AM33" i="11" s="1"/>
  <c r="B40" i="11"/>
  <c r="U39" i="1" l="1"/>
  <c r="AM39" i="1" s="1"/>
  <c r="D39" i="1"/>
  <c r="U40" i="11"/>
  <c r="AM40" i="11" s="1"/>
  <c r="B12" i="12"/>
  <c r="W39" i="1" l="1"/>
  <c r="AO39" i="1" s="1"/>
  <c r="B11" i="11"/>
  <c r="U12" i="12"/>
  <c r="AM12" i="12" s="1"/>
  <c r="B19" i="12"/>
  <c r="U11" i="11" l="1"/>
  <c r="AM11" i="11" s="1"/>
  <c r="D11" i="11"/>
  <c r="U19" i="12"/>
  <c r="AM19" i="12" s="1"/>
  <c r="B26" i="12"/>
  <c r="W11" i="11" l="1"/>
  <c r="AO11" i="11" s="1"/>
  <c r="B18" i="11"/>
  <c r="U26" i="12"/>
  <c r="AM26" i="12" s="1"/>
  <c r="B33" i="12"/>
  <c r="U18" i="11" l="1"/>
  <c r="AM18" i="11" s="1"/>
  <c r="D18" i="11"/>
  <c r="B40" i="12"/>
  <c r="U40" i="12" s="1"/>
  <c r="AM40" i="12" s="1"/>
  <c r="U33" i="12"/>
  <c r="AM33" i="12" s="1"/>
  <c r="W18" i="11" l="1"/>
  <c r="AO18" i="11" s="1"/>
  <c r="B25" i="11"/>
  <c r="U25" i="11" l="1"/>
  <c r="AM25" i="11" s="1"/>
  <c r="D25" i="11"/>
  <c r="W25" i="11" l="1"/>
  <c r="AO25" i="11" s="1"/>
  <c r="B32" i="11"/>
  <c r="U32" i="11" l="1"/>
  <c r="AM32" i="11" s="1"/>
  <c r="D32" i="11"/>
  <c r="W32" i="11" l="1"/>
  <c r="AO32" i="11" s="1"/>
  <c r="B39" i="11"/>
  <c r="U39" i="11" l="1"/>
  <c r="AM39" i="11" s="1"/>
  <c r="D39" i="11"/>
  <c r="W39" i="11" l="1"/>
  <c r="AO39" i="11" s="1"/>
  <c r="B11" i="12"/>
  <c r="D11" i="12" l="1"/>
  <c r="U11" i="12"/>
  <c r="AM11" i="12" s="1"/>
  <c r="W11" i="12" l="1"/>
  <c r="AO11" i="12" s="1"/>
  <c r="B18" i="12"/>
  <c r="U18" i="12" l="1"/>
  <c r="AM18" i="12" s="1"/>
  <c r="D18" i="12"/>
  <c r="W18" i="12" l="1"/>
  <c r="AO18" i="12" s="1"/>
  <c r="B25" i="12"/>
  <c r="U25" i="12" l="1"/>
  <c r="AM25" i="12" s="1"/>
  <c r="D25" i="12"/>
  <c r="W25" i="12" l="1"/>
  <c r="AO25" i="12" s="1"/>
  <c r="B32" i="12"/>
  <c r="U32" i="12" l="1"/>
  <c r="AM32" i="12" s="1"/>
  <c r="D32" i="12"/>
  <c r="B39" i="12" l="1"/>
  <c r="W32" i="12"/>
  <c r="AO32" i="12" s="1"/>
  <c r="U39" i="12" l="1"/>
  <c r="AM39" i="12" s="1"/>
  <c r="D39" i="12"/>
  <c r="W39" i="12" s="1"/>
  <c r="AO39" i="12" s="1"/>
</calcChain>
</file>

<file path=xl/sharedStrings.xml><?xml version="1.0" encoding="utf-8"?>
<sst xmlns="http://schemas.openxmlformats.org/spreadsheetml/2006/main" count="1303" uniqueCount="841">
  <si>
    <t>Total</t>
  </si>
  <si>
    <t>Schweizer Gruppenmeisterschaft</t>
  </si>
  <si>
    <t>-</t>
  </si>
  <si>
    <t>Championnat suisse de groupes</t>
  </si>
  <si>
    <t>Gewehr 50m / carabine 50m</t>
  </si>
  <si>
    <t>liegend/couché:</t>
  </si>
  <si>
    <t>kniend/à genou:</t>
  </si>
  <si>
    <t>Name + Vorname / Nom et prénom</t>
  </si>
  <si>
    <t>Lizenz-Nr.   Licence no:</t>
  </si>
  <si>
    <t>Stellung  Position:</t>
  </si>
  <si>
    <t>Verein/Société:</t>
  </si>
  <si>
    <t>Adresse/adresse:</t>
  </si>
  <si>
    <t>Tel./tél:</t>
  </si>
  <si>
    <t>Verein: Société:</t>
  </si>
  <si>
    <t>Runde: Tour:</t>
  </si>
  <si>
    <t>Gruppe Nr.:   Groupe no:</t>
  </si>
  <si>
    <t>Name und Vorname/Nom et prénom:</t>
  </si>
  <si>
    <t>Lizenz-Nr./Licence no:</t>
  </si>
  <si>
    <t>Vereins-Nr.:</t>
  </si>
  <si>
    <t>Adm. FST no de la société:</t>
  </si>
  <si>
    <t>Karton-Nr./Carton-no:</t>
  </si>
  <si>
    <t>liegend couche</t>
  </si>
  <si>
    <t>Resultat/Résultat:</t>
  </si>
  <si>
    <t>1. Karton Nr.</t>
  </si>
  <si>
    <t>kniend          à genou</t>
  </si>
  <si>
    <t>Elite</t>
  </si>
  <si>
    <t>Name, Adresse und Tel des Gruppenchefs:               Nom, adresse et tél du chef du group:</t>
  </si>
  <si>
    <t>Résultat total</t>
  </si>
  <si>
    <t>Vereinsnummer</t>
  </si>
  <si>
    <t>Die aufgeführten Schützen sind lizenzierte Mitglieder unseres Vereins. Sie haben Vorschrifts- gemäss geschossen.                                                                                                     Les tireurs inscripts sont membres licenciés de notre société. Ils ont tiré confoormément aux prescriptions. Unterschrift Gruppenchef:                                                                Signature du chef du groupe:</t>
  </si>
  <si>
    <t>Erläuterungen / remarques:</t>
  </si>
  <si>
    <t>Le numéro du 1er des cartons distribués doit figurer dans la casse prévue à cet effet</t>
  </si>
  <si>
    <r>
      <t xml:space="preserve">Bei Auswechselschützen muss ein </t>
    </r>
    <r>
      <rPr>
        <b/>
        <i/>
        <sz val="10"/>
        <rFont val="Arial"/>
        <family val="2"/>
      </rPr>
      <t>x</t>
    </r>
    <r>
      <rPr>
        <i/>
        <sz val="10"/>
        <rFont val="Arial"/>
        <family val="2"/>
      </rPr>
      <t xml:space="preserve"> in die entsprechende Spalte eingetragen werden</t>
    </r>
  </si>
  <si>
    <r>
      <t>Die Scheibenart muss mit einem</t>
    </r>
    <r>
      <rPr>
        <b/>
        <i/>
        <sz val="10"/>
        <rFont val="Arial"/>
        <family val="2"/>
      </rPr>
      <t xml:space="preserve"> x</t>
    </r>
    <r>
      <rPr>
        <i/>
        <sz val="10"/>
        <rFont val="Arial"/>
        <family val="2"/>
      </rPr>
      <t xml:space="preserve"> im entsprechenden Feld eingetragen werden</t>
    </r>
  </si>
  <si>
    <r>
      <t xml:space="preserve">Signalez les tireurs remplaçants par un </t>
    </r>
    <r>
      <rPr>
        <b/>
        <i/>
        <sz val="10"/>
        <rFont val="Arial"/>
        <family val="2"/>
      </rPr>
      <t>x</t>
    </r>
    <r>
      <rPr>
        <i/>
        <sz val="10"/>
        <rFont val="Arial"/>
        <family val="2"/>
      </rPr>
      <t xml:space="preserve"> dans la colonne correspondante</t>
    </r>
  </si>
  <si>
    <r>
      <t xml:space="preserve">Placez un </t>
    </r>
    <r>
      <rPr>
        <b/>
        <i/>
        <sz val="10"/>
        <rFont val="Arial"/>
        <family val="2"/>
      </rPr>
      <t>x</t>
    </r>
    <r>
      <rPr>
        <i/>
        <sz val="10"/>
        <rFont val="Arial"/>
        <family val="2"/>
      </rPr>
      <t xml:space="preserve"> dans la case correspondant au type de cibles.</t>
    </r>
  </si>
  <si>
    <t>Exemplar für den KSV/UV   /   exemplaire pour la SCT/SF</t>
  </si>
  <si>
    <t>Die erste Nummer der ausgeteilten Kartons ist im entsprechenden Feld einzutragen.</t>
  </si>
  <si>
    <t>(bitte Gruppen durch den Verein nummerieren/            s.v.p. la société numérote ses groupes elle-même)</t>
  </si>
  <si>
    <t>Gruppenresultat</t>
  </si>
  <si>
    <t>Exemplar für den Verein   /   exemplaire pour la Société</t>
  </si>
  <si>
    <t>Version 2.0</t>
  </si>
  <si>
    <t>Gruppentotal Zahl rechtsbündig gemacht, damit die korrigierte Zahl links eingetragen werden kann.</t>
  </si>
  <si>
    <t>Scheibennummer Schriftgrösse verkleinert, damit es auch bei 7-Stelligen Scheibennummern die Zahl anzeigt.</t>
  </si>
  <si>
    <t>1er carton no:</t>
  </si>
  <si>
    <t>Name/Nom:</t>
  </si>
  <si>
    <t>E-Mail/courriel:</t>
  </si>
  <si>
    <t>neues SSV Logo geändert</t>
  </si>
  <si>
    <t>Schweizer Gruppenmeisterschaft G-50</t>
  </si>
  <si>
    <t>Championnat suisse de groupes C-50</t>
  </si>
  <si>
    <t>Campionato svizzero di gruppo F-50</t>
  </si>
  <si>
    <t>Elektron./électron.</t>
  </si>
  <si>
    <t>Karton / carton</t>
  </si>
  <si>
    <t>Gruppenchef / chef du groupe:</t>
  </si>
  <si>
    <t>Gruppen-Nr./groupe no</t>
  </si>
  <si>
    <t>Scheibentyp / Type de cibles</t>
  </si>
  <si>
    <t>1er no Band électr.</t>
  </si>
  <si>
    <t>1.Nr. Resultatdruckstr.</t>
  </si>
  <si>
    <t>Auswechsel.  remplaçants</t>
  </si>
  <si>
    <t>Auswechsel   remplaçants</t>
  </si>
  <si>
    <t>Catégorie</t>
  </si>
  <si>
    <t>Nom de la société</t>
  </si>
  <si>
    <t>Numéro de la société</t>
  </si>
  <si>
    <t>Actif-A C50m</t>
  </si>
  <si>
    <t>Total général</t>
  </si>
  <si>
    <t>Aarberg Kleinkaliberschützen</t>
  </si>
  <si>
    <t>1.02.4.00.001</t>
  </si>
  <si>
    <t>Aarburg Kleinkalibersektion</t>
  </si>
  <si>
    <t>1.19.0.10.006</t>
  </si>
  <si>
    <t>Aarwangen Sportschützen</t>
  </si>
  <si>
    <t>1.02.3.00.002</t>
  </si>
  <si>
    <t>Adelboden Kleinkaliberschützen</t>
  </si>
  <si>
    <t>1.02.1.00.003</t>
  </si>
  <si>
    <t>Adliswil Schützenverein</t>
  </si>
  <si>
    <t>1.01.0.06.002</t>
  </si>
  <si>
    <t>Aedermannsdorf-Herbetswil Sportschützen</t>
  </si>
  <si>
    <t>1.11.0.05.085</t>
  </si>
  <si>
    <t>Aefligen Kleinkaliberschützen</t>
  </si>
  <si>
    <t>1.02.3.00.004</t>
  </si>
  <si>
    <t>Aegerten, Sportschützen Biel-Aegerten</t>
  </si>
  <si>
    <t>1.02.4.00.005</t>
  </si>
  <si>
    <t>Aeschau/Eggiwil Kleinkaliberschützen</t>
  </si>
  <si>
    <t>1.02.2.00.007</t>
  </si>
  <si>
    <t>Aeschi b/Spiez Kleinkaliberschützen</t>
  </si>
  <si>
    <t>1.02.1.00.008</t>
  </si>
  <si>
    <t>Aeschi SO Sportschützen</t>
  </si>
  <si>
    <t>1.11.0.04.001</t>
  </si>
  <si>
    <t>Affoltern a. A. Sportschützen</t>
  </si>
  <si>
    <t>1.01.0.14.003</t>
  </si>
  <si>
    <t>Affoltern i.E. Sportschützen</t>
  </si>
  <si>
    <t>1.02.2.00.009</t>
  </si>
  <si>
    <t>Ägerital-Morgarten Schützen</t>
  </si>
  <si>
    <t>1.09.0.00.011</t>
  </si>
  <si>
    <t>Aigle Société de tir Sous-Officiers et Guidon</t>
  </si>
  <si>
    <t>1.22.0.01.003</t>
  </si>
  <si>
    <t>Albisrieden-Urdorf Sportschützen</t>
  </si>
  <si>
    <t>1.01.0.14.057</t>
  </si>
  <si>
    <t>Alterswil KKSM</t>
  </si>
  <si>
    <t>1.10.0.02.901</t>
  </si>
  <si>
    <t>Altstätten Sportschützen</t>
  </si>
  <si>
    <t>1.44.0.00.001</t>
  </si>
  <si>
    <t>Andelfingen Schiesssportverein</t>
  </si>
  <si>
    <t>1.01.0.02.006</t>
  </si>
  <si>
    <t>Arbon-Roggwil, Tälischützen</t>
  </si>
  <si>
    <t>1.20.0.01.014</t>
  </si>
  <si>
    <t>Arlesheim Sportschützen</t>
  </si>
  <si>
    <t>1.13.0.06.003</t>
  </si>
  <si>
    <t>Arni Sportschützen</t>
  </si>
  <si>
    <t>1.02.2.00.010</t>
  </si>
  <si>
    <t>Aubonne &amp; Environs Petit Calibre</t>
  </si>
  <si>
    <t>1.22.9.07.001</t>
  </si>
  <si>
    <t>Ausländische Einzelschützen</t>
  </si>
  <si>
    <t>1.00.8.00.001</t>
  </si>
  <si>
    <t>Baar Schützengesellschaft der Stadt</t>
  </si>
  <si>
    <t>1.09.0.00.004</t>
  </si>
  <si>
    <t>Bad Ragaz Kleinkaliberschützen</t>
  </si>
  <si>
    <t>1.44.0.00.004</t>
  </si>
  <si>
    <t>Bagnes Société de tir Le Pleureur</t>
  </si>
  <si>
    <t>1.23.3.01.008</t>
  </si>
  <si>
    <t>Balsthal-Klus Freischützen</t>
  </si>
  <si>
    <t>1.11.0.05.012</t>
  </si>
  <si>
    <t>Basel Schiess-Sport Helvetia</t>
  </si>
  <si>
    <t>1.13.0.00.011</t>
  </si>
  <si>
    <t>Bätterkinden Sportschützen</t>
  </si>
  <si>
    <t>1.02.2.00.011</t>
  </si>
  <si>
    <t>Baulmes Société de Tir sportif Misterdam</t>
  </si>
  <si>
    <t>1.22.0.04.015</t>
  </si>
  <si>
    <t>Bazenheid Sportschützen</t>
  </si>
  <si>
    <t>1.44.0.00.006</t>
  </si>
  <si>
    <t>Bellach Sportschützen</t>
  </si>
  <si>
    <t>1.11.0.02.003</t>
  </si>
  <si>
    <t>Bellinzona Società Carabinieri della città</t>
  </si>
  <si>
    <t>1.21.0.00.011</t>
  </si>
  <si>
    <t>Belp Schützen</t>
  </si>
  <si>
    <t>1.02.4.05.002</t>
  </si>
  <si>
    <t>Benken Sportschützen</t>
  </si>
  <si>
    <t>1.41.0.00.001</t>
  </si>
  <si>
    <t>BEO Jungfrau Sportschützen</t>
  </si>
  <si>
    <t>1.02.1.00.044</t>
  </si>
  <si>
    <t>Bern Stadtschützen</t>
  </si>
  <si>
    <t>1.02.4.01.034</t>
  </si>
  <si>
    <t>Bern-Stadt Sportschützen</t>
  </si>
  <si>
    <t>1.02.4.00.016</t>
  </si>
  <si>
    <t>Bettensee Schützen Kloten-Dietlikon</t>
  </si>
  <si>
    <t>1.01.0.03.036</t>
  </si>
  <si>
    <t>Bévilard, Société de tir PC</t>
  </si>
  <si>
    <t>1.02.7.00.017</t>
  </si>
  <si>
    <t>Biberist Kleinkaliberschützen</t>
  </si>
  <si>
    <t>1.11.0.04.024</t>
  </si>
  <si>
    <t>Biezwil Sportschützen</t>
  </si>
  <si>
    <t>1.11.0.03.205</t>
  </si>
  <si>
    <t>Bischofszell Sportschützen</t>
  </si>
  <si>
    <t>1.44.0.00.007</t>
  </si>
  <si>
    <t>Blausee-Mitholz Sportschützen</t>
  </si>
  <si>
    <t>1.02.1.00.020</t>
  </si>
  <si>
    <t>Blumenstein Kleinkaliberschützen</t>
  </si>
  <si>
    <t>1.02.1.00.021</t>
  </si>
  <si>
    <t>Bodio Società Tiro Sportivo Leventina</t>
  </si>
  <si>
    <t>1.21.0.00.002</t>
  </si>
  <si>
    <t>Bôle, Les Vieux-Stands d´Auvernier-Bôle-Colombier</t>
  </si>
  <si>
    <t>1.24.0.02.001</t>
  </si>
  <si>
    <t>Boltigen Sportschützen</t>
  </si>
  <si>
    <t>1.02.1.00.022</t>
  </si>
  <si>
    <t>Bönigen Sportschützen</t>
  </si>
  <si>
    <t>1.02.1.00.023</t>
  </si>
  <si>
    <t>Bottighofen Sportschützen</t>
  </si>
  <si>
    <t>1.44.0.00.008</t>
  </si>
  <si>
    <t>Bowil Kleinkaliberschützen</t>
  </si>
  <si>
    <t>1.02.2.00.024</t>
  </si>
  <si>
    <t>Bramboden Sportschützen</t>
  </si>
  <si>
    <t>1.50.0.00.006</t>
  </si>
  <si>
    <t>Brig, Schiesssportverein BRIGLINA</t>
  </si>
  <si>
    <t>1.23.0.00.005</t>
  </si>
  <si>
    <t>Brugg, Schiesssportgesellschaft Brugg-Windisch</t>
  </si>
  <si>
    <t>1.19.0.04.049</t>
  </si>
  <si>
    <t>Brunnadern Sportschützen Neckertal</t>
  </si>
  <si>
    <t>1.17.0.10.015</t>
  </si>
  <si>
    <t>Brüttisellen Sportschützen</t>
  </si>
  <si>
    <t>1.01.0.12.009</t>
  </si>
  <si>
    <t>Buchholterberg Kleinkaliberschützen</t>
  </si>
  <si>
    <t>1.02.1.00.025</t>
  </si>
  <si>
    <t>Buchs AG Schützenbund</t>
  </si>
  <si>
    <t>1.19.0.01.052</t>
  </si>
  <si>
    <t>Buchs-Räfis Schützengesellschaft</t>
  </si>
  <si>
    <t>1.17.0.05.016</t>
  </si>
  <si>
    <t>Bulle Petit Calibre</t>
  </si>
  <si>
    <t>1.10.0.03.902</t>
  </si>
  <si>
    <t>Buochs-Ennetbürgen Sportschützen</t>
  </si>
  <si>
    <t>1.50.0.00.008</t>
  </si>
  <si>
    <t>Bürchen Kleinkaliberschützen</t>
  </si>
  <si>
    <t>1.23.0.03.013</t>
  </si>
  <si>
    <t>Büren-Oberdorf Kleinkaliberschützen</t>
  </si>
  <si>
    <t>1.50.0.00.009</t>
  </si>
  <si>
    <t>Burgdorf Stadtschützen</t>
  </si>
  <si>
    <t>1.02.3.02.026</t>
  </si>
  <si>
    <t>Bursinel Sté de tir sportif PC - AC</t>
  </si>
  <si>
    <t>1.22.9.08.004</t>
  </si>
  <si>
    <t>Buttisholz Kleinkaliberschützen</t>
  </si>
  <si>
    <t>1.50.0.00.010</t>
  </si>
  <si>
    <t>Châble-Croix Tir sportif</t>
  </si>
  <si>
    <t>1.23.3.03.019</t>
  </si>
  <si>
    <t>Cham, SSV Cham-Ennetsee</t>
  </si>
  <si>
    <t>1.09.0.00.006</t>
  </si>
  <si>
    <t>Chamoson Sté de tir  l´Ardévaz</t>
  </si>
  <si>
    <t>1.23.2.01.014</t>
  </si>
  <si>
    <t>Châtel-St-Denis Petit Calibre</t>
  </si>
  <si>
    <t>1.10.0.07.902</t>
  </si>
  <si>
    <t>Chavannes-les-Forts Tir Sportif</t>
  </si>
  <si>
    <t>1.10.0.05.902</t>
  </si>
  <si>
    <t>Chêne-Bourg, Société Chênoise de tir</t>
  </si>
  <si>
    <t>1.25.0.00.106</t>
  </si>
  <si>
    <t>Chiasso, Società Liberi Tiratori</t>
  </si>
  <si>
    <t>1.21.0.00.030</t>
  </si>
  <si>
    <t>Chur Schützengesellschaft der Stadt Chur</t>
  </si>
  <si>
    <t>1.18.0.01.029</t>
  </si>
  <si>
    <t>Corpataux, PC Corpataux</t>
  </si>
  <si>
    <t>1.10.0.01.901</t>
  </si>
  <si>
    <t>Cottens et Environs Société des tireurs sportifs</t>
  </si>
  <si>
    <t>1.10.0.01.902</t>
  </si>
  <si>
    <t>Courlevon Sportschützen</t>
  </si>
  <si>
    <t>1.10.0.04.901</t>
  </si>
  <si>
    <t>Courrendlin Sté de tir PC et AC</t>
  </si>
  <si>
    <t>1.26.0.04.203</t>
  </si>
  <si>
    <t>Cugy-Montheron Pistolet et Petit calibre</t>
  </si>
  <si>
    <t>1.22.0.03.512</t>
  </si>
  <si>
    <t>Dagmersellen Sportschützen</t>
  </si>
  <si>
    <t>1.50.0.00.012</t>
  </si>
  <si>
    <t>Davos Schiess Sport</t>
  </si>
  <si>
    <t>1.18.0.03.038</t>
  </si>
  <si>
    <t>Degersheim Sportschützen</t>
  </si>
  <si>
    <t>1.44.0.00.009</t>
  </si>
  <si>
    <t>Densbüren Asp Schützengesellschaft</t>
  </si>
  <si>
    <t>1.19.0.01.013</t>
  </si>
  <si>
    <t>Dettighofen Sportschützen</t>
  </si>
  <si>
    <t>1.44.0.00.010</t>
  </si>
  <si>
    <t>Dicken Ebnat-Kappel Sportschützen</t>
  </si>
  <si>
    <t>1.44.0.00.055</t>
  </si>
  <si>
    <t>Dielsdorf und Umgebung Sportschützen</t>
  </si>
  <si>
    <t>1.01.0.14.011</t>
  </si>
  <si>
    <t>Diemtigtal Sportschützen</t>
  </si>
  <si>
    <t>1.02.1.03.028</t>
  </si>
  <si>
    <t>Dieterswil Moosaffoltern Schützengesellschaft</t>
  </si>
  <si>
    <t>1.02.5.03.042</t>
  </si>
  <si>
    <t>Dietwil Sportschützen</t>
  </si>
  <si>
    <t>1.50.0.00.013</t>
  </si>
  <si>
    <t>Domat/Ems Sportschützen</t>
  </si>
  <si>
    <t>1.18.0.01.043</t>
  </si>
  <si>
    <t>Domdidier Société de tir au Pistolet et PC</t>
  </si>
  <si>
    <t>1.10.0.06.245</t>
  </si>
  <si>
    <t>Dornach Freischützen</t>
  </si>
  <si>
    <t>1.11.0.08.044</t>
  </si>
  <si>
    <t>Duillier Tireurs Sportifs</t>
  </si>
  <si>
    <t>1.22.9.08.009</t>
  </si>
  <si>
    <t>Ebikon Sportschützen</t>
  </si>
  <si>
    <t>1.50.0.00.014</t>
  </si>
  <si>
    <t>Echallens, Société Tir Sportif</t>
  </si>
  <si>
    <t>1.22.0.03.094</t>
  </si>
  <si>
    <t>Egnach Sportschützen</t>
  </si>
  <si>
    <t>1.44.0.00.012</t>
  </si>
  <si>
    <t>Eich Sportschützen Club</t>
  </si>
  <si>
    <t>1.03.0.04.019</t>
  </si>
  <si>
    <t>Einsiedeln Sportschützen</t>
  </si>
  <si>
    <t>1.50.0.00.015</t>
  </si>
  <si>
    <t>Emmen Sportschützen</t>
  </si>
  <si>
    <t>1.50.0.00.016</t>
  </si>
  <si>
    <t>Engelberg Kleinkaliberschützen</t>
  </si>
  <si>
    <t>1.50.0.00.017</t>
  </si>
  <si>
    <t>Eriz Kleinkaliberschützen</t>
  </si>
  <si>
    <t>1.02.1.00.129</t>
  </si>
  <si>
    <t>Erstfeld Sportschützen Uri</t>
  </si>
  <si>
    <t>1.50.0.00.002</t>
  </si>
  <si>
    <t>Exercices de l´Arquebuse et la Navigation</t>
  </si>
  <si>
    <t>1.25.0.00.005</t>
  </si>
  <si>
    <t>Fehraltorf, Sportschützen Fehraltorf u.Umgebung</t>
  </si>
  <si>
    <t>1.01.0.15.014</t>
  </si>
  <si>
    <t>Fiesch, Sportschützen Unnergoms</t>
  </si>
  <si>
    <t>1.23.0.01.004</t>
  </si>
  <si>
    <t>Fischbach Sportschützen</t>
  </si>
  <si>
    <t>1.50.0.00.021</t>
  </si>
  <si>
    <t>Fischbach-Göslikon Sportschützen</t>
  </si>
  <si>
    <t>1.19.0.03.011</t>
  </si>
  <si>
    <t>Fislisbach Schützengesellschaft</t>
  </si>
  <si>
    <t>1.19.0.02.082</t>
  </si>
  <si>
    <t>Flendruz Petit Calibre</t>
  </si>
  <si>
    <t>1.22.9.10.012</t>
  </si>
  <si>
    <t>Flims Sportschützen</t>
  </si>
  <si>
    <t>1.18.0.01.056</t>
  </si>
  <si>
    <t>Franches-Montagnes Pistolet &amp; Petit calibre</t>
  </si>
  <si>
    <t>1.26.0.03.073</t>
  </si>
  <si>
    <t>Frauenkappelen Kleinkaliberschützen</t>
  </si>
  <si>
    <t>1.02.4.00.033</t>
  </si>
  <si>
    <t>Fribourg STS Les Amis du Petit Calibre</t>
  </si>
  <si>
    <t>1.10.0.01.904</t>
  </si>
  <si>
    <t>Frick Sportschützen</t>
  </si>
  <si>
    <t>1.19.0.06.086</t>
  </si>
  <si>
    <t>Frutigen Kleinkaliberschützen</t>
  </si>
  <si>
    <t>1.02.1.00.034</t>
  </si>
  <si>
    <t>Gelterkinden Schützengesellschaft</t>
  </si>
  <si>
    <t>1.13.0.04.043</t>
  </si>
  <si>
    <t>Genève société de tir du Rhône</t>
  </si>
  <si>
    <t>1.25.0.00.003</t>
  </si>
  <si>
    <t>Genève, S.T.S.G. Société de Tir Sportif</t>
  </si>
  <si>
    <t>1.25.0.00.119</t>
  </si>
  <si>
    <t>Gerlafingen Sportschützen</t>
  </si>
  <si>
    <t>1.11.0.04.010</t>
  </si>
  <si>
    <t>Gingins Petit Calibre</t>
  </si>
  <si>
    <t>1.22.9.08.013</t>
  </si>
  <si>
    <t>Gipf-Oberfrick Kleinkaliberschützen</t>
  </si>
  <si>
    <t>1.19.0.06.015</t>
  </si>
  <si>
    <t>Gippingen Schützen Gippingen</t>
  </si>
  <si>
    <t>1.19.0.11.016</t>
  </si>
  <si>
    <t>Giswil Sportschützen</t>
  </si>
  <si>
    <t>1.50.0.00.022</t>
  </si>
  <si>
    <t>Giubiasco, Società tiratori del Circolo</t>
  </si>
  <si>
    <t>1.21.0.00.048</t>
  </si>
  <si>
    <t>Glarus, Sportschützen Glarnerland</t>
  </si>
  <si>
    <t>1.08.0.00.010</t>
  </si>
  <si>
    <t>Glattfelden Sportschützen-Verein</t>
  </si>
  <si>
    <t>1.01.0.14.016</t>
  </si>
  <si>
    <t>Glis Schützengesellschaft (SGG)</t>
  </si>
  <si>
    <t>1.23.0.00.027</t>
  </si>
  <si>
    <t>Gohl Kleinkaliberschützen Spitzenberg</t>
  </si>
  <si>
    <t>1.02.2.00.036</t>
  </si>
  <si>
    <t>Goldach Schützengesellschaft</t>
  </si>
  <si>
    <t>1.17.0.01.036</t>
  </si>
  <si>
    <t>Goldau Sportschützen</t>
  </si>
  <si>
    <t>1.50.0.00.023</t>
  </si>
  <si>
    <t>Gossau SG Sportschützen</t>
  </si>
  <si>
    <t>1.17.0.01.170</t>
  </si>
  <si>
    <t>Grabs Sportschützen</t>
  </si>
  <si>
    <t>1.44.0.00.017</t>
  </si>
  <si>
    <t>Gretzenbach Sportschützen</t>
  </si>
  <si>
    <t>1.11.0.07.011</t>
  </si>
  <si>
    <t>Grimentz, Société de tir Anniviers</t>
  </si>
  <si>
    <t>1.23.1.01.030</t>
  </si>
  <si>
    <t>Grindelwald Kleinkaliberschützen</t>
  </si>
  <si>
    <t>1.02.1.00.037</t>
  </si>
  <si>
    <t>Grosswangen Kleinkaliberschützen</t>
  </si>
  <si>
    <t>1.50.0.00.024</t>
  </si>
  <si>
    <t>Grüningen Sportschützen</t>
  </si>
  <si>
    <t>1.01.0.15.037</t>
  </si>
  <si>
    <t>Gstaad-Saanen Sportschützen</t>
  </si>
  <si>
    <t>1.02.1.00.038</t>
  </si>
  <si>
    <t>Gsteigwiler Sportschützen</t>
  </si>
  <si>
    <t>1.02.1.00.039</t>
  </si>
  <si>
    <t>Günsberg Sportschützen</t>
  </si>
  <si>
    <t>1.11.0.02.012</t>
  </si>
  <si>
    <t>Haldi Kleinkalibersektion Sportclub</t>
  </si>
  <si>
    <t>1.50.0.00.025</t>
  </si>
  <si>
    <t>Hatswil Sportschützen</t>
  </si>
  <si>
    <t>1.44.0.00.019</t>
  </si>
  <si>
    <t>Hegnau Sportschützen</t>
  </si>
  <si>
    <t>1.01.0.15.018</t>
  </si>
  <si>
    <t>Herbriggen SSV Tumig</t>
  </si>
  <si>
    <t>1.23.0.04.034</t>
  </si>
  <si>
    <t>Hergiswil / LU Sportschützen</t>
  </si>
  <si>
    <t>1.50.0.00.027</t>
  </si>
  <si>
    <t>Herznach Kleinkaliberschützen</t>
  </si>
  <si>
    <t>1.19.0.06.018</t>
  </si>
  <si>
    <t>Hofstetten-Flüh Sportschützen</t>
  </si>
  <si>
    <t>1.11.0.09.015</t>
  </si>
  <si>
    <t>Hombrechtikon Sportschützen</t>
  </si>
  <si>
    <t>1.01.0.15.020</t>
  </si>
  <si>
    <t xml:space="preserve">Homrig Endingen Würenlingen Schützengesellschaft </t>
  </si>
  <si>
    <t>1.19.0.02.073</t>
  </si>
  <si>
    <t>Horgen Kleinkaliberschützen-Gesellschaft</t>
  </si>
  <si>
    <t>1.01.0.13.021</t>
  </si>
  <si>
    <t>Hünenberg Kleinkaliberschützen</t>
  </si>
  <si>
    <t>1.50.0.00.030</t>
  </si>
  <si>
    <t>Huttwil Sportschützen</t>
  </si>
  <si>
    <t>1.02.2.03.030</t>
  </si>
  <si>
    <t>Ibach Sportschützen</t>
  </si>
  <si>
    <t>1.50.0.00.031</t>
  </si>
  <si>
    <t>Igis-Landquart Schiesssportverein</t>
  </si>
  <si>
    <t>1.18.0.01.068</t>
  </si>
  <si>
    <t>Ilanz, Sportschützen Surselva</t>
  </si>
  <si>
    <t>1.18.0.08.069</t>
  </si>
  <si>
    <t>Illnau-Effretikon Schiesssportverein</t>
  </si>
  <si>
    <t>1.01.0.08.075</t>
  </si>
  <si>
    <t>Iragna Società Tiratori Mairano</t>
  </si>
  <si>
    <t>1.21.0.00.097</t>
  </si>
  <si>
    <t>Iseo-Cimo  Società Tiratori Santa Maria</t>
  </si>
  <si>
    <t>1.21.0.00.054</t>
  </si>
  <si>
    <t>Jaun Kleinkaliberverein</t>
  </si>
  <si>
    <t>1.10.0.03.903</t>
  </si>
  <si>
    <t>Jussy, Société des Carabiniers</t>
  </si>
  <si>
    <t>1.25.0.00.016</t>
  </si>
  <si>
    <t>Kaltbrunn Sportschützen</t>
  </si>
  <si>
    <t>1.41.0.00.005</t>
  </si>
  <si>
    <t>Kandersteg Kleinkaliberschützen</t>
  </si>
  <si>
    <t>1.02.1.00.046</t>
  </si>
  <si>
    <t>Kaufdorf Sportschützen</t>
  </si>
  <si>
    <t>1.02.4.00.047</t>
  </si>
  <si>
    <t>Kerzers Sportschützen</t>
  </si>
  <si>
    <t>1.02.4.00.048</t>
  </si>
  <si>
    <t>Kestenholz Feldschützengesellschaft</t>
  </si>
  <si>
    <t>1.11.0.06.099</t>
  </si>
  <si>
    <t>Kienholz-Brienz Sportschützen</t>
  </si>
  <si>
    <t>1.02.1.00.131</t>
  </si>
  <si>
    <t>Kirchberg Sportschützen</t>
  </si>
  <si>
    <t>1.44.0.00.022</t>
  </si>
  <si>
    <t>Kirchlindach Sportschützen Riedli</t>
  </si>
  <si>
    <t>1.02.4.00.049</t>
  </si>
  <si>
    <t>Kleinlützel Sportschützen</t>
  </si>
  <si>
    <t>1.13.0.06.011</t>
  </si>
  <si>
    <t>Kollbrunn Sportschützen</t>
  </si>
  <si>
    <t>1.01.0.12.025</t>
  </si>
  <si>
    <t>Kreuzlingen Schützenverein</t>
  </si>
  <si>
    <t>1.20.0.05.096</t>
  </si>
  <si>
    <t>Kriens Schützengesellschaft</t>
  </si>
  <si>
    <t>1.03.0.02.061</t>
  </si>
  <si>
    <t>Küblis Sportschützen Mittelprättigau</t>
  </si>
  <si>
    <t>1.18.0.03.075</t>
  </si>
  <si>
    <t>Küsnacht Sportschützen</t>
  </si>
  <si>
    <t>1.01.0.13.026</t>
  </si>
  <si>
    <t>Küssnacht Rigi Schützen</t>
  </si>
  <si>
    <t>1.05.0.01.004</t>
  </si>
  <si>
    <t>L´Isle et environs, Sté de tir Francs-Tireurs</t>
  </si>
  <si>
    <t>1.22.0.07.517</t>
  </si>
  <si>
    <t>La Chaux-de-Fonds, Sté de tir Armes-Réunies</t>
  </si>
  <si>
    <t>1.24.0.06.016</t>
  </si>
  <si>
    <t>La Roche Sté de tir au P.C. L´Amicale</t>
  </si>
  <si>
    <t>1.10.0.03.904</t>
  </si>
  <si>
    <t>Lachen Sportschützen</t>
  </si>
  <si>
    <t>1.41.0.00.006</t>
  </si>
  <si>
    <t>Langwies Sportschützen</t>
  </si>
  <si>
    <t>1.18.0.01.010</t>
  </si>
  <si>
    <t>Lauenen b. Gstaad, Sportschützen</t>
  </si>
  <si>
    <t>1.02.1.00.052</t>
  </si>
  <si>
    <t>Laufen Sportschützen</t>
  </si>
  <si>
    <t>1.13.0.02.012</t>
  </si>
  <si>
    <t>Laufenburg Stadtschützen</t>
  </si>
  <si>
    <t>1.19.0.06.135</t>
  </si>
  <si>
    <t>Laupersdorf Schützenverein</t>
  </si>
  <si>
    <t>1.11.0.05.108</t>
  </si>
  <si>
    <t>Lauperswil Sportschützen</t>
  </si>
  <si>
    <t>1.02.2.00.054</t>
  </si>
  <si>
    <t>Lausanne Société de tir Les Carabiniers</t>
  </si>
  <si>
    <t>1.22.0.05.140</t>
  </si>
  <si>
    <t>Le Bouveret,Sté de tir Nouv.Cible de Port-Valais</t>
  </si>
  <si>
    <t>1.23.3.03.010</t>
  </si>
  <si>
    <t>Le Locle Société Locloise de Tir Sportif (SLTS)</t>
  </si>
  <si>
    <t>1.24.0.05.050</t>
  </si>
  <si>
    <t>Lengwil Sportschützen</t>
  </si>
  <si>
    <t>1.44.0.00.025</t>
  </si>
  <si>
    <t>Lenk i/S. Schützengesellschaft</t>
  </si>
  <si>
    <t>1.02.1.05.093</t>
  </si>
  <si>
    <t>Lens Société de tir</t>
  </si>
  <si>
    <t>1.23.1.01.038</t>
  </si>
  <si>
    <t>Leukergrund Kleinkaliberschützen</t>
  </si>
  <si>
    <t>1.23.0.03.015</t>
  </si>
  <si>
    <t>Locarno, Società Tiro Sportivo</t>
  </si>
  <si>
    <t>1.21.0.00.003</t>
  </si>
  <si>
    <t>Lonay Venoge Tir sportif</t>
  </si>
  <si>
    <t>1.22.9.07.022</t>
  </si>
  <si>
    <t>Los Angeles Swiss Athletic Society</t>
  </si>
  <si>
    <t>1.00.7.US.036</t>
  </si>
  <si>
    <t>Lotzwil-Langenthal Sportschützen</t>
  </si>
  <si>
    <t>1.02.3.00.057</t>
  </si>
  <si>
    <t>Lucens Société de tir Armes Réunies</t>
  </si>
  <si>
    <t>1.22.0.02.162</t>
  </si>
  <si>
    <t>Lugano Società Civici Carabinieri</t>
  </si>
  <si>
    <t>1.21.0.00.060</t>
  </si>
  <si>
    <t>Lungern, Schützengesellschaft</t>
  </si>
  <si>
    <t>1.06.0.00.006</t>
  </si>
  <si>
    <t>Luterbach Kleinkaliberschützen</t>
  </si>
  <si>
    <t>1.11.0.04.123</t>
  </si>
  <si>
    <t>Lutry Société de tir Les Mousquetaires</t>
  </si>
  <si>
    <t>1.22.0.06.167</t>
  </si>
  <si>
    <t>Lützelflüh Sportschützen</t>
  </si>
  <si>
    <t>1.02.2.00.058</t>
  </si>
  <si>
    <t>Luzern Schützengesellschaft der Stadt</t>
  </si>
  <si>
    <t>1.03.0.01.077</t>
  </si>
  <si>
    <t>Lyon Tireurs Suisses de Lyon</t>
  </si>
  <si>
    <t>1.00.7.FR.020</t>
  </si>
  <si>
    <t>Lyss Kleinkaliberschützen</t>
  </si>
  <si>
    <t>1.02.4.00.059</t>
  </si>
  <si>
    <t>Männedorf Sportschützen</t>
  </si>
  <si>
    <t>1.01.0.15.027</t>
  </si>
  <si>
    <t>Marin Sté de tir PC Les Fusiliers</t>
  </si>
  <si>
    <t>1.24.0.01.006</t>
  </si>
  <si>
    <t>Marly Société de tir</t>
  </si>
  <si>
    <t>1.10.0.01.292</t>
  </si>
  <si>
    <t>Martigny-Région Tireurs sportifs</t>
  </si>
  <si>
    <t>1.23.3.02.045</t>
  </si>
  <si>
    <t>Märwil Schützenverein</t>
  </si>
  <si>
    <t>1.20.0.06.107</t>
  </si>
  <si>
    <t>Mauensee Kleinkaliberschützen</t>
  </si>
  <si>
    <t>1.50.0.00.039</t>
  </si>
  <si>
    <t>Meggen Sportschützen</t>
  </si>
  <si>
    <t>1.50.0.00.040</t>
  </si>
  <si>
    <t>Meilen Sportschützen Feld-Meilen</t>
  </si>
  <si>
    <t>1.01.0.13.015</t>
  </si>
  <si>
    <t>Meiringen Kleinkaliberschützen</t>
  </si>
  <si>
    <t>1.02.1.00.063</t>
  </si>
  <si>
    <t>Mels Kleinkaliberschützen</t>
  </si>
  <si>
    <t>1.44.0.00.027</t>
  </si>
  <si>
    <t>Mendrisio Società di Tiro la Mendrisiense</t>
  </si>
  <si>
    <t>1.21.0.00.066</t>
  </si>
  <si>
    <t>Menziken-Burg Sportschützen</t>
  </si>
  <si>
    <t>1.19.0.05.025</t>
  </si>
  <si>
    <t>Menznau Sportschützen</t>
  </si>
  <si>
    <t>1.50.0.00.041</t>
  </si>
  <si>
    <t>Merligen Kleinkaliberschützen</t>
  </si>
  <si>
    <t>1.02.1.00.065</t>
  </si>
  <si>
    <t>Mettauertal Sportschützen</t>
  </si>
  <si>
    <t>1.19.0.06.026</t>
  </si>
  <si>
    <t>Mischabel-Matterhorn Sportschützen</t>
  </si>
  <si>
    <t>1.23.0.04.025</t>
  </si>
  <si>
    <t>Monstein Schützenverein</t>
  </si>
  <si>
    <t>1.18.0.03.040</t>
  </si>
  <si>
    <t>Monthey Sté de tir Les Carabiniers</t>
  </si>
  <si>
    <t>1.23.3.03.051</t>
  </si>
  <si>
    <t>Mosnang Sportschützen</t>
  </si>
  <si>
    <t>1.44.0.00.028</t>
  </si>
  <si>
    <t>Moutier, Société de tir PC</t>
  </si>
  <si>
    <t>1.02.7.00.066</t>
  </si>
  <si>
    <t>Muhen Sportschützen</t>
  </si>
  <si>
    <t>1.19.0.01.029</t>
  </si>
  <si>
    <t>Mühleberg Sportschützen</t>
  </si>
  <si>
    <t>1.02.5.05.004</t>
  </si>
  <si>
    <t>München Schweizer Verein e. V.</t>
  </si>
  <si>
    <t>1.00.7.DE.017</t>
  </si>
  <si>
    <t>Münsingen Sportschützen</t>
  </si>
  <si>
    <t>1.02.2.01.049</t>
  </si>
  <si>
    <t>Muotathal Sportschützen</t>
  </si>
  <si>
    <t>1.50.0.00.042</t>
  </si>
  <si>
    <t>Muri AG, Schiesssportverein</t>
  </si>
  <si>
    <t>1.19.0.08.179</t>
  </si>
  <si>
    <t>Muri-Gümligen Kleinkaliber- + Armbrustschützen</t>
  </si>
  <si>
    <t>1.02.4.00.068</t>
  </si>
  <si>
    <t>Murten Sportschützen</t>
  </si>
  <si>
    <t>1.02.4.00.070</t>
  </si>
  <si>
    <t>Müstair Soc. da tregants 300m Chalavaina V.Müstair</t>
  </si>
  <si>
    <t>1.18.0.14.096</t>
  </si>
  <si>
    <t>Muttenz Schützengesellschaft</t>
  </si>
  <si>
    <t>1.13.0.01.069</t>
  </si>
  <si>
    <t>Nendaz Société de tir Le Chamois</t>
  </si>
  <si>
    <t>1.23.2.01.034</t>
  </si>
  <si>
    <t>Neuchâtel, Club de Tir de Neuchâtel-Sports</t>
  </si>
  <si>
    <t>1.24.0.01.058</t>
  </si>
  <si>
    <t>Neuenegg Sportschützen Bramberg-Neuenegg</t>
  </si>
  <si>
    <t>1.02.4.01.029</t>
  </si>
  <si>
    <t>Neunforn Sportschützen</t>
  </si>
  <si>
    <t>1.44.0.00.014</t>
  </si>
  <si>
    <t>Niederbuchsiten Schützenverein</t>
  </si>
  <si>
    <t>1.11.0.06.136</t>
  </si>
  <si>
    <t>Niederried-Kallnach Kleinkaliberschützen</t>
  </si>
  <si>
    <t>1.02.4.00.072</t>
  </si>
  <si>
    <t>Nottwil Sportschützen</t>
  </si>
  <si>
    <t>1.50.0.00.044</t>
  </si>
  <si>
    <t>Oberbalm, Sportschützen</t>
  </si>
  <si>
    <t>1.02.4.01.076</t>
  </si>
  <si>
    <t>Oberbuchsiten Schützenverein</t>
  </si>
  <si>
    <t>1.11.0.06.152</t>
  </si>
  <si>
    <t>Oberdorf und Umgebung Sportschützen</t>
  </si>
  <si>
    <t>1.13.0.06.019</t>
  </si>
  <si>
    <t>Obergösgen Sportschützen</t>
  </si>
  <si>
    <t>1.11.0.07.026</t>
  </si>
  <si>
    <t>Obernau Sportschützen</t>
  </si>
  <si>
    <t>1.50.0.00.047</t>
  </si>
  <si>
    <t>Oberwil BL Sportschützen</t>
  </si>
  <si>
    <t>1.13.0.06.020</t>
  </si>
  <si>
    <t>Orbe Carabiniers d´Orbe PC</t>
  </si>
  <si>
    <t>1.22.9.04.028</t>
  </si>
  <si>
    <t>Origlio, Società PC Roccolo Origlio</t>
  </si>
  <si>
    <t>1.21.0.00.017</t>
  </si>
  <si>
    <t>Orsières Société de tir Eclair</t>
  </si>
  <si>
    <t>1.23.3.01.056</t>
  </si>
  <si>
    <t>Palézieux, Tireurs sportifs Palézieux C10 / C50</t>
  </si>
  <si>
    <t>1.22.9.06.029</t>
  </si>
  <si>
    <t>Payerne Union des Tireurs Payernois</t>
  </si>
  <si>
    <t>1.22.0.02.215</t>
  </si>
  <si>
    <t>Peccia, Società PC Pizzo Castello</t>
  </si>
  <si>
    <t>1.21.0.00.020</t>
  </si>
  <si>
    <t>Penthalaz Petit Calibre</t>
  </si>
  <si>
    <t>1.22.9.03.032</t>
  </si>
  <si>
    <t>Perlen Kleinkalibersektion</t>
  </si>
  <si>
    <t>1.50.0.00.048</t>
  </si>
  <si>
    <t>Peseux, Soc.de tir sportif, Peseux Région</t>
  </si>
  <si>
    <t>1.24.0.02.066</t>
  </si>
  <si>
    <t>Pfäffikon SZ Sportschützen am Etzel</t>
  </si>
  <si>
    <t>1.41.0.00.008</t>
  </si>
  <si>
    <t>Pieterlen Sportschützen</t>
  </si>
  <si>
    <t>1.02.4.00.081</t>
  </si>
  <si>
    <t>Plaffeien und Umgebung Kleinkaliber Klub</t>
  </si>
  <si>
    <t>1.10.0.02.902</t>
  </si>
  <si>
    <t>Porrentruy Société de tir La Campagne</t>
  </si>
  <si>
    <t>1.26.0.01.056</t>
  </si>
  <si>
    <t>Porrentruy, Tir Sportif d´Ajoie</t>
  </si>
  <si>
    <t>1.26.0.04.206</t>
  </si>
  <si>
    <t>Poschiavo Società Tiratori</t>
  </si>
  <si>
    <t>1.18.0.10.107</t>
  </si>
  <si>
    <t>Pratteln/Schweizerhalle Sportschützen</t>
  </si>
  <si>
    <t>1.13.0.06.021</t>
  </si>
  <si>
    <t>Rapperswil Stadtschützen</t>
  </si>
  <si>
    <t>1.17.0.07.071</t>
  </si>
  <si>
    <t>Reckingen Kleinkaliberschützen</t>
  </si>
  <si>
    <t>1.23.0.01.024</t>
  </si>
  <si>
    <t>Reinach AG Schützengesellschaft</t>
  </si>
  <si>
    <t>1.19.0.05.210</t>
  </si>
  <si>
    <t>Reussbühl-Littau Sportschützen</t>
  </si>
  <si>
    <t>1.50.0.00.051</t>
  </si>
  <si>
    <t>Rickenbach Sportschützen</t>
  </si>
  <si>
    <t>1.01.0.12.034</t>
  </si>
  <si>
    <t>Riedholz-Feldbrunnen Sportschützen</t>
  </si>
  <si>
    <t>1.11.0.02.029</t>
  </si>
  <si>
    <t>Riehen Sportschützen</t>
  </si>
  <si>
    <t>1.13.0.06.024</t>
  </si>
  <si>
    <t>Romanel, Tir Sportif la Mèbre</t>
  </si>
  <si>
    <t>1.22.0.05.237</t>
  </si>
  <si>
    <t>Rona Uniun da tiradours Surses</t>
  </si>
  <si>
    <t>1.18.0.07.118</t>
  </si>
  <si>
    <t>Röthenbach SS Schallenberg</t>
  </si>
  <si>
    <t>1.02.2.00.091</t>
  </si>
  <si>
    <t>Rothenburg-Eschenbach Sportschützen</t>
  </si>
  <si>
    <t>1.50.0.00.052</t>
  </si>
  <si>
    <t>Rotkreuz-Risch Kleinkaliberschützen</t>
  </si>
  <si>
    <t>1.50.0.00.053</t>
  </si>
  <si>
    <t>Rüeggisberg Kleinkaliberschützen</t>
  </si>
  <si>
    <t>1.02.4.00.089</t>
  </si>
  <si>
    <t>Saint-Martin Sté de tir PC du Val-de-Ruz</t>
  </si>
  <si>
    <t>1.24.0.04.011</t>
  </si>
  <si>
    <t>Samedan Societed da tregants</t>
  </si>
  <si>
    <t>1.18.0.10.131</t>
  </si>
  <si>
    <t>Sargans Schützenverein</t>
  </si>
  <si>
    <t>1.17.0.06.080</t>
  </si>
  <si>
    <t>Satigny, Carabiniers Réunis</t>
  </si>
  <si>
    <t>1.25.0.00.120</t>
  </si>
  <si>
    <t>Sattel Kleinkaliber-Schützen</t>
  </si>
  <si>
    <t>1.50.0.00.055</t>
  </si>
  <si>
    <t>Savièse Société de tir Les Carabiniers</t>
  </si>
  <si>
    <t>1.23.2.04.070</t>
  </si>
  <si>
    <t>Schaffhausen Sportschützen Munot</t>
  </si>
  <si>
    <t>1.44.0.00.013</t>
  </si>
  <si>
    <t>Schlieren Sportschützen Limmattal</t>
  </si>
  <si>
    <t>1.01.0.14.037</t>
  </si>
  <si>
    <t>Schmerikon Sportschützen</t>
  </si>
  <si>
    <t>1.41.0.00.011</t>
  </si>
  <si>
    <t>Schmitten-Flamatt, Sportschützen</t>
  </si>
  <si>
    <t>1.10.0.02.058</t>
  </si>
  <si>
    <t>Schönenbaumgarten Sportschützen</t>
  </si>
  <si>
    <t>1.44.0.00.034</t>
  </si>
  <si>
    <t>Schützengilde Klostertal</t>
  </si>
  <si>
    <t>1.00.8.AT.101</t>
  </si>
  <si>
    <t>Schwarzenburg Sportschützen</t>
  </si>
  <si>
    <t>1.02.4.00.093</t>
  </si>
  <si>
    <t>Schwyz Sportschützen</t>
  </si>
  <si>
    <t>1.50.0.00.057</t>
  </si>
  <si>
    <t>Seengen Sportschützen</t>
  </si>
  <si>
    <t>1.19.0.05.250</t>
  </si>
  <si>
    <t>Selzach Sportschützen Leberberg</t>
  </si>
  <si>
    <t>1.11.0.02.006</t>
  </si>
  <si>
    <t>Selzach-Altreu Sportschützen</t>
  </si>
  <si>
    <t>1.11.0.02.189</t>
  </si>
  <si>
    <t>Sembrancher Sté de tir La Cible</t>
  </si>
  <si>
    <t>1.23.3.01.079</t>
  </si>
  <si>
    <t>Siggenthal Sportschützen</t>
  </si>
  <si>
    <t>1.19.0.02.037</t>
  </si>
  <si>
    <t>Sigriswil Sportschützen</t>
  </si>
  <si>
    <t>1.02.1.00.094</t>
  </si>
  <si>
    <t>Sins Sportschützen</t>
  </si>
  <si>
    <t>1.50.0.00.058</t>
  </si>
  <si>
    <t>Sion Sté de tir La Cible</t>
  </si>
  <si>
    <t>1.23.2.04.081</t>
  </si>
  <si>
    <t>Sitterdorf Sportschützen</t>
  </si>
  <si>
    <t>1.44.0.00.037</t>
  </si>
  <si>
    <t>Soazza Società tiratori Sportivi</t>
  </si>
  <si>
    <t>1.18.0.06.014</t>
  </si>
  <si>
    <t>Société Tireurs sportifs Sépey et environs</t>
  </si>
  <si>
    <t>1.22.0.01.258</t>
  </si>
  <si>
    <t>Soulce AST de la Haute-Sorne</t>
  </si>
  <si>
    <t>1.26.0.02.067</t>
  </si>
  <si>
    <t>Spiez Sportschützen</t>
  </si>
  <si>
    <t>1.02.1.00.095</t>
  </si>
  <si>
    <t>Sportschützen Subingen-Deitingen</t>
  </si>
  <si>
    <t>1.11.0.04.035</t>
  </si>
  <si>
    <t>St Ursanne Sté de tir Clos du Doubs PC et AC</t>
  </si>
  <si>
    <t>1.26.0.04.208</t>
  </si>
  <si>
    <t>St. Cergue Petit Calibre La Dôle</t>
  </si>
  <si>
    <t>1.22.9.08.038</t>
  </si>
  <si>
    <t>St. Gallen Feldschützengesellschaft der Stadt</t>
  </si>
  <si>
    <t>1.17.0.01.091</t>
  </si>
  <si>
    <t>St. Gallenkappel Sportschützen</t>
  </si>
  <si>
    <t>1.41.0.00.015</t>
  </si>
  <si>
    <t>St. Moritz-Julia Schützenverein</t>
  </si>
  <si>
    <t>1.18.0.10.125</t>
  </si>
  <si>
    <t>Staldenried Feldschützen</t>
  </si>
  <si>
    <t>1.23.0.04.070</t>
  </si>
  <si>
    <t>Stammheim Sportschützen</t>
  </si>
  <si>
    <t>1.01.0.12.007</t>
  </si>
  <si>
    <t>Steffisburg Kleinkaliberschützen</t>
  </si>
  <si>
    <t>1.02.1.00.096</t>
  </si>
  <si>
    <t>Steinen Sportschützen</t>
  </si>
  <si>
    <t>1.50.0.00.059</t>
  </si>
  <si>
    <t>Stein-Münchwilen Schützengesellschaft</t>
  </si>
  <si>
    <t>1.19.0.09.261</t>
  </si>
  <si>
    <t>St-Légier Sté de tir pist &amp; PC Jeunes Tireurs</t>
  </si>
  <si>
    <t>1.22.0.10.559</t>
  </si>
  <si>
    <t>St-Léonard Sté de tir La Villageoise</t>
  </si>
  <si>
    <t>1.23.1.01.063</t>
  </si>
  <si>
    <t>St-Maurice Sté de tir Noble Jeu de Cible</t>
  </si>
  <si>
    <t>1.23.3.04.066</t>
  </si>
  <si>
    <t>Suhr Sportschützen</t>
  </si>
  <si>
    <t>1.19.0.01.042</t>
  </si>
  <si>
    <t>Sulz, Talschützen</t>
  </si>
  <si>
    <t>1.19.0.06.267</t>
  </si>
  <si>
    <t>Sumiswald, Sportschützen Sumiswald-Wasen</t>
  </si>
  <si>
    <t>1.02.2.00.080</t>
  </si>
  <si>
    <t>Surin Tiradurs sportivs</t>
  </si>
  <si>
    <t>1.18.0.08.018</t>
  </si>
  <si>
    <t>Taverne Società Tiratori del Vedeggio</t>
  </si>
  <si>
    <t>1.21.0.00.093</t>
  </si>
  <si>
    <t>Taverniers - La Corbaz Sté des tireurs sportifs</t>
  </si>
  <si>
    <t>1.10.0.01.905</t>
  </si>
  <si>
    <t>Tenero, Società P. C. Tenero</t>
  </si>
  <si>
    <t>1.21.0.00.018</t>
  </si>
  <si>
    <t>Teufenthal Sportschützen</t>
  </si>
  <si>
    <t>1.19.0.05.044</t>
  </si>
  <si>
    <t>Thierstein-Breitenbach Sportschützen</t>
  </si>
  <si>
    <t>1.13.0.06.010</t>
  </si>
  <si>
    <t>Thônex, Les amis Mousquetaires des Trois Chênes</t>
  </si>
  <si>
    <t>1.25.0.00.132</t>
  </si>
  <si>
    <t>Thörigen-Herzogenbuchsee Sportschützen</t>
  </si>
  <si>
    <t>1.02.3.00.099</t>
  </si>
  <si>
    <t>Thörishaus Sportschützen</t>
  </si>
  <si>
    <t>1.02.4.00.100</t>
  </si>
  <si>
    <t>Thun Stadtschützen</t>
  </si>
  <si>
    <t>1.02.1.07.161</t>
  </si>
  <si>
    <t>Thusis Sportschützen</t>
  </si>
  <si>
    <t>1.18.0.04.168</t>
  </si>
  <si>
    <t>Trimbach Sportschützen</t>
  </si>
  <si>
    <t>1.11.0.07.037</t>
  </si>
  <si>
    <t>Ursenbach Kleinkaliberschützen</t>
  </si>
  <si>
    <t>1.02.3.00.106</t>
  </si>
  <si>
    <t>Uruguay Swiss Shooting Society of Nueva Helvecia</t>
  </si>
  <si>
    <t>1.00.7.UR.047</t>
  </si>
  <si>
    <t>Uttigen Sportschützen</t>
  </si>
  <si>
    <t>1.02.4.00.108</t>
  </si>
  <si>
    <t>Vaduz Sportschützen</t>
  </si>
  <si>
    <t>1.44.0.00.059</t>
  </si>
  <si>
    <t>Val Terbi Société de Tir Sportif</t>
  </si>
  <si>
    <t>1.26.0.02.018</t>
  </si>
  <si>
    <t>Val-de-Travers, Tir Sportif Val-de-Travers</t>
  </si>
  <si>
    <t>1.24.0.03.078</t>
  </si>
  <si>
    <t>Vallorbe Société de tir sportif Tire-Lune</t>
  </si>
  <si>
    <t>1.22.0.04.271</t>
  </si>
  <si>
    <t>Vancouver Swiss Canadian Mountain Range Ass.</t>
  </si>
  <si>
    <t>1.00.7.CA.011</t>
  </si>
  <si>
    <t>Vechigen Sportschützen</t>
  </si>
  <si>
    <t>1.02.4.01.109</t>
  </si>
  <si>
    <t>Versoix, Société de tir</t>
  </si>
  <si>
    <t>1.25.0.00.051</t>
  </si>
  <si>
    <t>Vielbringen Sportschützen</t>
  </si>
  <si>
    <t>1.02.4.00.110</t>
  </si>
  <si>
    <t>Villmergen Schützengesellschaft</t>
  </si>
  <si>
    <t>1.19.0.03.291</t>
  </si>
  <si>
    <t>Visp-Eyholz Sportschützen</t>
  </si>
  <si>
    <t>1.23.0.04.080</t>
  </si>
  <si>
    <t>Wädenswil Schützenverein</t>
  </si>
  <si>
    <t>1.01.0.06.131</t>
  </si>
  <si>
    <t>Wahlendorf Sportschützen</t>
  </si>
  <si>
    <t>1.02.4.00.112</t>
  </si>
  <si>
    <t>Walkringen Kleinkaliberschützen</t>
  </si>
  <si>
    <t>1.02.2.00.113</t>
  </si>
  <si>
    <t>Wallisellen Sportschützengesellschaft</t>
  </si>
  <si>
    <t>1.01.0.14.045</t>
  </si>
  <si>
    <t>Walterswil SO Sportschützen</t>
  </si>
  <si>
    <t>1.11.0.07.038</t>
  </si>
  <si>
    <t>Wangen an der Aare Sportschützen</t>
  </si>
  <si>
    <t>1.02.3.00.114</t>
  </si>
  <si>
    <t>Wangen bei Olten Sportschützen</t>
  </si>
  <si>
    <t>1.11.0.07.039</t>
  </si>
  <si>
    <t>Wängi Sportschützen</t>
  </si>
  <si>
    <t>1.44.0.00.046</t>
  </si>
  <si>
    <t>Weinfelden Schützengesellschaft</t>
  </si>
  <si>
    <t>1.20.0.08.179</t>
  </si>
  <si>
    <t>Weissbad Sportschützen</t>
  </si>
  <si>
    <t>1.44.0.00.050</t>
  </si>
  <si>
    <t>Weissenstein Sportschützen</t>
  </si>
  <si>
    <t>1.11.0.02.048</t>
  </si>
  <si>
    <t>Welschenrohr Sportschützen</t>
  </si>
  <si>
    <t>1.11.0.05.040</t>
  </si>
  <si>
    <t xml:space="preserve">Wettingen-Würenlos Sportschützen </t>
  </si>
  <si>
    <t>1.19.0.02.046</t>
  </si>
  <si>
    <t>Wettswil am Albis Feldschützenverein</t>
  </si>
  <si>
    <t>1.01.0.01.138</t>
  </si>
  <si>
    <t>Wetzikon Sportschützengesellschaft</t>
  </si>
  <si>
    <t>1.01.0.15.047</t>
  </si>
  <si>
    <t>Wil SG Stadtschützen</t>
  </si>
  <si>
    <t>1.17.0.12.127</t>
  </si>
  <si>
    <t>Wila-Turbenthal Sportschützen</t>
  </si>
  <si>
    <t>1.01.0.12.049</t>
  </si>
  <si>
    <t>Wildhaus Sportschützen</t>
  </si>
  <si>
    <t>1.44.0.00.052</t>
  </si>
  <si>
    <t>Wimmis Kleinkaliberschützen</t>
  </si>
  <si>
    <t>1.02.1.00.119</t>
  </si>
  <si>
    <t>Winistorf Sportschützen</t>
  </si>
  <si>
    <t>1.11.0.04.241</t>
  </si>
  <si>
    <t>Winterthur Schützenverein Wülflingen</t>
  </si>
  <si>
    <t>1.01.0.10.205</t>
  </si>
  <si>
    <t>Winterthur-Stadt Sportschützen</t>
  </si>
  <si>
    <t>1.01.0.12.051</t>
  </si>
  <si>
    <t>Wohlen Sportschützen</t>
  </si>
  <si>
    <t>1.19.0.03.047</t>
  </si>
  <si>
    <t>Wolfhalden Sportschützen</t>
  </si>
  <si>
    <t>1.44.0.00.053</t>
  </si>
  <si>
    <t>Wollerau Sportschützen</t>
  </si>
  <si>
    <t>1.41.0.00.017</t>
  </si>
  <si>
    <t>Würenlos Schützengesellschaft</t>
  </si>
  <si>
    <t>1.19.0.02.318</t>
  </si>
  <si>
    <t>Wynigen Sportschützen</t>
  </si>
  <si>
    <t>1.02.3.00.120</t>
  </si>
  <si>
    <t>Yverdon, Carabiniers d´Yverdon</t>
  </si>
  <si>
    <t>1.22.9.04.041</t>
  </si>
  <si>
    <t>Zermatt Sport-Schiessverein</t>
  </si>
  <si>
    <t>1.23.0.04.084</t>
  </si>
  <si>
    <t>Zizers Sportschützen</t>
  </si>
  <si>
    <t>1.18.0.01.199</t>
  </si>
  <si>
    <t>Zug Sportschützen</t>
  </si>
  <si>
    <t>1.50.0.00.065</t>
  </si>
  <si>
    <t>Zuoz Societed da tir sportiv</t>
  </si>
  <si>
    <t>1.18.0.10.200</t>
  </si>
  <si>
    <t>Zürich 11 Sportschützen</t>
  </si>
  <si>
    <t>1.01.0.14.055</t>
  </si>
  <si>
    <t>Zürich Schützengesellschaft der Stadt</t>
  </si>
  <si>
    <t>1.01.0.11.179</t>
  </si>
  <si>
    <t>Zürich-Aussersihl Sportschützen-Gesellschaft</t>
  </si>
  <si>
    <t>1.01.0.14.058</t>
  </si>
  <si>
    <t>Zürich-Neumünster Standschützengesellschaft</t>
  </si>
  <si>
    <t>1.01.0.11.173</t>
  </si>
  <si>
    <t>Zweisimmen-St.Stephan Sportschützen</t>
  </si>
  <si>
    <t>1.02.1.00.125</t>
  </si>
  <si>
    <t>Name Verein</t>
  </si>
  <si>
    <t>Nummer Verein</t>
  </si>
  <si>
    <t>Saisir le nom selon SAT, copier/coller depuis Vereine50m</t>
  </si>
  <si>
    <t>Name gemäss SAT erfassen, copy/paste ab Vereine50m</t>
  </si>
  <si>
    <t>Resultat / Résultat:
Passe 1 / Passe 2</t>
  </si>
  <si>
    <t>PLZ+Ort/NPA+lieu</t>
  </si>
  <si>
    <t>Die Scheiben müssen der Reihe nach verbraucht werden pro Runde 3x Liegend und dann 2x kniend.</t>
  </si>
  <si>
    <t>Les cibles / feuilles de stand doivent être utilisées dans l'ordre de leur numérotation par tour, 3x couché et ensuite 2x à genou.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</si>
</sst>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[$€-2]\ * #,##0.00_ ;_ [$€-2]\ * \-#,##0.00_ ;_ [$€-2]\ * &quot;-&quot;??_ "/>
    <numFmt numFmtId="165" formatCode="0."/>
    <numFmt numFmtId="166" formatCode="yyyy"/>
  </numFmts>
  <fonts count="35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2"/>
      <name val="Monotype Corsiva"/>
      <family val="4"/>
    </font>
    <font>
      <b/>
      <sz val="18"/>
      <name val="Arial"/>
      <family val="2"/>
    </font>
    <font>
      <sz val="18"/>
      <name val="Arial"/>
      <family val="2"/>
    </font>
    <font>
      <b/>
      <i/>
      <sz val="16"/>
      <name val="Arial"/>
      <family val="2"/>
    </font>
    <font>
      <i/>
      <sz val="14"/>
      <name val="Arial"/>
      <family val="2"/>
    </font>
    <font>
      <i/>
      <u/>
      <sz val="7"/>
      <name val="Arial"/>
      <family val="2"/>
    </font>
    <font>
      <sz val="6"/>
      <name val="Arial"/>
      <family val="2"/>
    </font>
    <font>
      <sz val="10"/>
      <name val="Monotype Corsiva"/>
      <family val="4"/>
    </font>
    <font>
      <sz val="9"/>
      <name val="Arial"/>
      <family val="2"/>
    </font>
    <font>
      <sz val="7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sz val="16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10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Continuous"/>
    </xf>
    <xf numFmtId="0" fontId="11" fillId="0" borderId="3" xfId="0" applyFont="1" applyBorder="1" applyAlignment="1" applyProtection="1">
      <alignment horizontal="left"/>
    </xf>
    <xf numFmtId="165" fontId="10" fillId="0" borderId="0" xfId="0" applyNumberFormat="1" applyFont="1" applyAlignment="1" applyProtection="1">
      <alignment horizontal="left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15" fillId="0" borderId="5" xfId="0" applyFont="1" applyBorder="1" applyProtection="1"/>
    <xf numFmtId="0" fontId="16" fillId="0" borderId="5" xfId="0" applyFont="1" applyBorder="1" applyProtection="1"/>
    <xf numFmtId="0" fontId="9" fillId="0" borderId="5" xfId="0" applyFont="1" applyBorder="1" applyProtection="1"/>
    <xf numFmtId="0" fontId="15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0" fillId="0" borderId="7" xfId="0" applyBorder="1" applyProtection="1"/>
    <xf numFmtId="0" fontId="0" fillId="0" borderId="0" xfId="0" applyBorder="1" applyProtection="1"/>
    <xf numFmtId="0" fontId="2" fillId="0" borderId="8" xfId="0" applyFont="1" applyBorder="1" applyAlignment="1" applyProtection="1">
      <alignment horizontal="center"/>
    </xf>
    <xf numFmtId="0" fontId="0" fillId="0" borderId="8" xfId="0" applyBorder="1" applyProtection="1"/>
    <xf numFmtId="0" fontId="8" fillId="0" borderId="0" xfId="0" applyFont="1" applyBorder="1" applyProtection="1"/>
    <xf numFmtId="0" fontId="0" fillId="0" borderId="8" xfId="0" applyBorder="1" applyAlignment="1" applyProtection="1">
      <alignment horizontal="center"/>
    </xf>
    <xf numFmtId="0" fontId="10" fillId="0" borderId="9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13" fillId="0" borderId="0" xfId="0" applyFont="1" applyProtection="1"/>
    <xf numFmtId="0" fontId="19" fillId="0" borderId="0" xfId="0" applyFont="1" applyProtection="1"/>
    <xf numFmtId="165" fontId="0" fillId="0" borderId="0" xfId="0" applyNumberFormat="1" applyAlignment="1" applyProtection="1"/>
    <xf numFmtId="0" fontId="0" fillId="0" borderId="0" xfId="0" applyAlignment="1" applyProtection="1"/>
    <xf numFmtId="0" fontId="17" fillId="0" borderId="0" xfId="0" applyFont="1" applyAlignment="1" applyProtection="1"/>
    <xf numFmtId="0" fontId="11" fillId="0" borderId="0" xfId="0" applyFont="1" applyProtection="1"/>
    <xf numFmtId="0" fontId="15" fillId="0" borderId="5" xfId="0" applyFont="1" applyBorder="1" applyAlignment="1" applyProtection="1"/>
    <xf numFmtId="0" fontId="0" fillId="0" borderId="5" xfId="0" applyBorder="1" applyAlignment="1" applyProtection="1"/>
    <xf numFmtId="165" fontId="18" fillId="0" borderId="0" xfId="0" applyNumberFormat="1" applyFont="1" applyAlignment="1" applyProtection="1">
      <alignment horizontal="left"/>
    </xf>
    <xf numFmtId="0" fontId="18" fillId="0" borderId="0" xfId="0" applyFont="1" applyProtection="1"/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10" xfId="0" applyFont="1" applyBorder="1" applyProtection="1"/>
    <xf numFmtId="0" fontId="6" fillId="0" borderId="11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 wrapText="1"/>
    </xf>
    <xf numFmtId="0" fontId="12" fillId="0" borderId="0" xfId="0" applyFont="1" applyProtection="1"/>
    <xf numFmtId="0" fontId="13" fillId="0" borderId="0" xfId="0" applyFont="1" applyAlignment="1" applyProtection="1"/>
    <xf numFmtId="0" fontId="11" fillId="0" borderId="3" xfId="0" applyFont="1" applyBorder="1" applyAlignment="1" applyProtection="1">
      <alignment horizontal="center"/>
    </xf>
    <xf numFmtId="0" fontId="11" fillId="0" borderId="3" xfId="0" applyFont="1" applyBorder="1" applyAlignment="1" applyProtection="1"/>
    <xf numFmtId="0" fontId="4" fillId="0" borderId="2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left" vertical="center"/>
    </xf>
    <xf numFmtId="0" fontId="26" fillId="0" borderId="5" xfId="0" applyFont="1" applyBorder="1" applyAlignment="1" applyProtection="1">
      <alignment wrapText="1"/>
    </xf>
    <xf numFmtId="0" fontId="11" fillId="0" borderId="7" xfId="0" applyFont="1" applyBorder="1" applyProtection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21" fillId="0" borderId="0" xfId="0" applyFont="1" applyFill="1" applyProtection="1"/>
    <xf numFmtId="0" fontId="22" fillId="0" borderId="0" xfId="0" applyFont="1" applyFill="1" applyProtection="1"/>
    <xf numFmtId="166" fontId="23" fillId="0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left" vertical="center" wrapText="1"/>
    </xf>
    <xf numFmtId="166" fontId="24" fillId="0" borderId="0" xfId="0" applyNumberFormat="1" applyFont="1" applyFill="1" applyAlignment="1" applyProtection="1"/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Border="1" applyProtection="1"/>
    <xf numFmtId="0" fontId="0" fillId="0" borderId="0" xfId="0" applyFill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Protection="1"/>
    <xf numFmtId="0" fontId="0" fillId="0" borderId="0" xfId="0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14" fontId="0" fillId="0" borderId="0" xfId="0" applyNumberFormat="1" applyFill="1" applyProtection="1"/>
    <xf numFmtId="0" fontId="7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vertical="center"/>
    </xf>
    <xf numFmtId="0" fontId="18" fillId="0" borderId="9" xfId="0" applyFont="1" applyBorder="1" applyAlignment="1" applyProtection="1">
      <alignment vertical="center"/>
    </xf>
    <xf numFmtId="0" fontId="30" fillId="0" borderId="0" xfId="0" applyFont="1" applyFill="1" applyProtection="1"/>
    <xf numFmtId="0" fontId="9" fillId="0" borderId="0" xfId="0" applyFont="1" applyFill="1" applyProtection="1"/>
    <xf numFmtId="0" fontId="7" fillId="2" borderId="2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11" fillId="0" borderId="7" xfId="0" applyFont="1" applyBorder="1" applyAlignment="1" applyProtection="1">
      <alignment horizontal="center"/>
    </xf>
    <xf numFmtId="0" fontId="29" fillId="0" borderId="0" xfId="0" applyFont="1" applyFill="1" applyBorder="1" applyAlignment="1" applyProtection="1">
      <alignment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1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Fill="1" applyBorder="1" applyAlignment="1" applyProtection="1">
      <alignment horizontal="left"/>
    </xf>
    <xf numFmtId="0" fontId="0" fillId="0" borderId="11" xfId="0" applyFill="1" applyBorder="1" applyAlignment="1" applyProtection="1">
      <alignment horizontal="left"/>
    </xf>
    <xf numFmtId="0" fontId="0" fillId="0" borderId="14" xfId="0" applyFill="1" applyBorder="1" applyAlignment="1" applyProtection="1">
      <alignment horizontal="left"/>
    </xf>
    <xf numFmtId="0" fontId="11" fillId="0" borderId="0" xfId="0" applyFont="1" applyFill="1" applyProtection="1"/>
    <xf numFmtId="0" fontId="7" fillId="0" borderId="14" xfId="0" applyFont="1" applyFill="1" applyBorder="1" applyAlignment="1" applyProtection="1">
      <alignment horizontal="left"/>
    </xf>
    <xf numFmtId="0" fontId="7" fillId="0" borderId="11" xfId="0" applyFont="1" applyFill="1" applyBorder="1" applyAlignment="1" applyProtection="1">
      <alignment horizontal="left"/>
    </xf>
    <xf numFmtId="0" fontId="17" fillId="0" borderId="0" xfId="0" applyFont="1" applyFill="1" applyProtection="1"/>
    <xf numFmtId="0" fontId="33" fillId="0" borderId="0" xfId="0" applyFont="1" applyFill="1" applyProtection="1"/>
    <xf numFmtId="0" fontId="7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Alignment="1"/>
    <xf numFmtId="0" fontId="0" fillId="0" borderId="0" xfId="0" applyFill="1" applyBorder="1" applyAlignment="1" applyProtection="1">
      <alignment horizontal="left"/>
      <protection locked="0"/>
    </xf>
    <xf numFmtId="0" fontId="5" fillId="0" borderId="0" xfId="2" applyFill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7" fillId="2" borderId="15" xfId="0" applyFont="1" applyFill="1" applyBorder="1" applyAlignment="1" applyProtection="1"/>
    <xf numFmtId="0" fontId="0" fillId="2" borderId="16" xfId="0" applyFill="1" applyBorder="1" applyProtection="1">
      <protection locked="0"/>
    </xf>
    <xf numFmtId="0" fontId="0" fillId="0" borderId="0" xfId="0" applyBorder="1"/>
    <xf numFmtId="0" fontId="7" fillId="0" borderId="15" xfId="0" applyFont="1" applyFill="1" applyBorder="1" applyAlignment="1" applyProtection="1"/>
    <xf numFmtId="0" fontId="7" fillId="0" borderId="16" xfId="0" applyFont="1" applyFill="1" applyBorder="1" applyAlignment="1" applyProtection="1">
      <alignment horizontal="left"/>
      <protection locked="0"/>
    </xf>
    <xf numFmtId="0" fontId="34" fillId="0" borderId="8" xfId="0" applyFont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0" borderId="0" xfId="0" applyFont="1" applyAlignment="1"/>
    <xf numFmtId="0" fontId="7" fillId="0" borderId="0" xfId="0" applyFont="1" applyFill="1" applyAlignment="1" applyProtection="1"/>
    <xf numFmtId="0" fontId="0" fillId="0" borderId="8" xfId="0" applyBorder="1" applyAlignment="1"/>
    <xf numFmtId="0" fontId="11" fillId="0" borderId="0" xfId="0" applyFont="1" applyFill="1" applyAlignment="1" applyProtection="1">
      <alignment horizontal="left" wrapText="1"/>
    </xf>
    <xf numFmtId="0" fontId="7" fillId="2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5" fillId="2" borderId="16" xfId="2" applyFill="1" applyBorder="1" applyAlignment="1" applyProtection="1">
      <alignment horizontal="left"/>
      <protection locked="0"/>
    </xf>
    <xf numFmtId="0" fontId="5" fillId="2" borderId="17" xfId="2" applyFill="1" applyBorder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 vertical="top" wrapText="1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wrapText="1"/>
    </xf>
    <xf numFmtId="0" fontId="11" fillId="0" borderId="9" xfId="0" applyFont="1" applyFill="1" applyBorder="1" applyAlignment="1" applyProtection="1">
      <alignment horizontal="left" wrapText="1"/>
    </xf>
    <xf numFmtId="166" fontId="23" fillId="0" borderId="0" xfId="0" applyNumberFormat="1" applyFont="1" applyFill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left" wrapText="1"/>
    </xf>
    <xf numFmtId="0" fontId="14" fillId="0" borderId="18" xfId="0" applyFont="1" applyBorder="1" applyAlignment="1" applyProtection="1">
      <alignment wrapText="1"/>
    </xf>
    <xf numFmtId="0" fontId="20" fillId="0" borderId="0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right" vertical="center"/>
    </xf>
    <xf numFmtId="0" fontId="6" fillId="0" borderId="20" xfId="0" applyFont="1" applyBorder="1" applyAlignment="1" applyProtection="1">
      <alignment horizontal="right" vertical="center"/>
    </xf>
    <xf numFmtId="0" fontId="26" fillId="0" borderId="5" xfId="0" applyFont="1" applyBorder="1" applyAlignment="1" applyProtection="1">
      <alignment horizontal="left" wrapText="1"/>
    </xf>
    <xf numFmtId="0" fontId="26" fillId="0" borderId="0" xfId="0" applyFont="1" applyBorder="1" applyAlignment="1" applyProtection="1">
      <alignment horizontal="left" wrapText="1"/>
    </xf>
    <xf numFmtId="0" fontId="26" fillId="0" borderId="5" xfId="0" applyFont="1" applyBorder="1" applyAlignment="1" applyProtection="1">
      <alignment horizontal="left" vertical="top" wrapText="1"/>
    </xf>
    <xf numFmtId="0" fontId="26" fillId="0" borderId="0" xfId="0" applyFont="1" applyBorder="1" applyAlignment="1" applyProtection="1">
      <alignment horizontal="left" vertical="top" wrapText="1"/>
    </xf>
    <xf numFmtId="0" fontId="3" fillId="0" borderId="21" xfId="0" applyFont="1" applyBorder="1" applyAlignment="1" applyProtection="1">
      <alignment horizontal="right" vertical="center" indent="1"/>
    </xf>
    <xf numFmtId="0" fontId="3" fillId="0" borderId="22" xfId="0" applyFont="1" applyBorder="1" applyAlignment="1" applyProtection="1">
      <alignment horizontal="right" vertical="center" indent="1"/>
    </xf>
    <xf numFmtId="0" fontId="3" fillId="0" borderId="23" xfId="0" applyFont="1" applyBorder="1" applyAlignment="1" applyProtection="1">
      <alignment horizontal="right" vertical="center" indent="1"/>
    </xf>
    <xf numFmtId="0" fontId="3" fillId="0" borderId="24" xfId="0" applyFont="1" applyBorder="1" applyAlignment="1" applyProtection="1">
      <alignment horizontal="right" vertical="center" indent="1"/>
    </xf>
    <xf numFmtId="0" fontId="3" fillId="0" borderId="25" xfId="0" applyFont="1" applyBorder="1" applyAlignment="1" applyProtection="1">
      <alignment horizontal="right" vertical="center" indent="1"/>
    </xf>
    <xf numFmtId="0" fontId="3" fillId="0" borderId="26" xfId="0" applyFont="1" applyBorder="1" applyAlignment="1" applyProtection="1">
      <alignment horizontal="right" vertical="center" indent="1"/>
    </xf>
    <xf numFmtId="0" fontId="14" fillId="0" borderId="3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vertical="center" wrapText="1"/>
    </xf>
    <xf numFmtId="0" fontId="28" fillId="0" borderId="7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8" xfId="0" applyFont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25" fillId="0" borderId="8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center"/>
    </xf>
    <xf numFmtId="0" fontId="18" fillId="3" borderId="16" xfId="0" applyFont="1" applyFill="1" applyBorder="1" applyAlignment="1" applyProtection="1">
      <alignment horizontal="center" vertical="center"/>
    </xf>
    <xf numFmtId="0" fontId="29" fillId="3" borderId="15" xfId="0" applyFont="1" applyFill="1" applyBorder="1" applyAlignment="1" applyProtection="1">
      <alignment horizontal="center" vertical="center"/>
    </xf>
    <xf numFmtId="0" fontId="29" fillId="3" borderId="17" xfId="0" applyFont="1" applyFill="1" applyBorder="1" applyAlignment="1" applyProtection="1">
      <alignment horizontal="center" vertical="center"/>
    </xf>
    <xf numFmtId="165" fontId="12" fillId="0" borderId="0" xfId="0" applyNumberFormat="1" applyFont="1" applyAlignment="1" applyProtection="1">
      <alignment horizontal="left" wrapText="1"/>
    </xf>
    <xf numFmtId="0" fontId="11" fillId="0" borderId="3" xfId="0" applyFont="1" applyBorder="1" applyAlignment="1" applyProtection="1">
      <alignment horizontal="left"/>
    </xf>
    <xf numFmtId="0" fontId="12" fillId="0" borderId="0" xfId="0" applyFont="1" applyAlignment="1" applyProtection="1">
      <alignment horizontal="left" wrapText="1"/>
    </xf>
    <xf numFmtId="0" fontId="12" fillId="0" borderId="0" xfId="0" applyFont="1" applyAlignment="1" applyProtection="1">
      <alignment horizontal="center" wrapText="1"/>
    </xf>
    <xf numFmtId="0" fontId="29" fillId="0" borderId="13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right" wrapText="1"/>
    </xf>
    <xf numFmtId="0" fontId="18" fillId="0" borderId="9" xfId="0" applyFont="1" applyBorder="1" applyAlignment="1" applyProtection="1">
      <alignment horizontal="right" wrapText="1"/>
    </xf>
    <xf numFmtId="0" fontId="29" fillId="2" borderId="16" xfId="0" applyFont="1" applyFill="1" applyBorder="1" applyAlignment="1" applyProtection="1">
      <alignment horizontal="center" vertical="center"/>
    </xf>
    <xf numFmtId="0" fontId="29" fillId="2" borderId="15" xfId="0" applyFont="1" applyFill="1" applyBorder="1" applyAlignment="1" applyProtection="1">
      <alignment horizontal="center" vertical="center"/>
    </xf>
    <xf numFmtId="0" fontId="29" fillId="2" borderId="17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3">
    <cellStyle name="Euro" xfId="1"/>
    <cellStyle name="Lien hypertexte" xfId="2" builtinId="8"/>
    <cellStyle name="Normal" xfId="0" builtinId="0"/>
  </cellStyles>
  <dxfs count="7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1. Runde'!A1"/><Relationship Id="rId2" Type="http://schemas.openxmlformats.org/officeDocument/2006/relationships/hyperlink" Target="#Vereine50m!A1"/><Relationship Id="rId1" Type="http://schemas.openxmlformats.org/officeDocument/2006/relationships/image" Target="../media/image1.png"/><Relationship Id="rId5" Type="http://schemas.openxmlformats.org/officeDocument/2006/relationships/hyperlink" Target="#'2. Runde'!A1"/><Relationship Id="rId4" Type="http://schemas.openxmlformats.org/officeDocument/2006/relationships/hyperlink" Target="#'3. Runde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tart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tart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tart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22860</xdr:rowOff>
    </xdr:from>
    <xdr:to>
      <xdr:col>1</xdr:col>
      <xdr:colOff>487680</xdr:colOff>
      <xdr:row>4</xdr:row>
      <xdr:rowOff>160020</xdr:rowOff>
    </xdr:to>
    <xdr:pic>
      <xdr:nvPicPr>
        <xdr:cNvPr id="10442" name="Grafik 3" descr="SSV_LOGO_SH_rot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2964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76200</xdr:colOff>
      <xdr:row>19</xdr:row>
      <xdr:rowOff>129540</xdr:rowOff>
    </xdr:from>
    <xdr:to>
      <xdr:col>11</xdr:col>
      <xdr:colOff>375105</xdr:colOff>
      <xdr:row>22</xdr:row>
      <xdr:rowOff>68580</xdr:rowOff>
    </xdr:to>
    <xdr:sp macro="" textlink="">
      <xdr:nvSpPr>
        <xdr:cNvPr id="6" name="Rechteck 10">
          <a:hlinkClick xmlns:r="http://schemas.openxmlformats.org/officeDocument/2006/relationships" r:id="rId2"/>
          <a:extLst>
            <a:ext uri="{FF2B5EF4-FFF2-40B4-BE49-F238E27FC236}"/>
          </a:extLst>
        </xdr:cNvPr>
        <xdr:cNvSpPr/>
      </xdr:nvSpPr>
      <xdr:spPr>
        <a:xfrm>
          <a:off x="8061960" y="3794760"/>
          <a:ext cx="946605" cy="44196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Vereine 50M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</xdr:colOff>
      <xdr:row>5</xdr:row>
      <xdr:rowOff>53340</xdr:rowOff>
    </xdr:from>
    <xdr:to>
      <xdr:col>3</xdr:col>
      <xdr:colOff>792480</xdr:colOff>
      <xdr:row>8</xdr:row>
      <xdr:rowOff>38100</xdr:rowOff>
    </xdr:to>
    <xdr:sp macro="" textlink="">
      <xdr:nvSpPr>
        <xdr:cNvPr id="11" name="Rechteck 10">
          <a:hlinkClick xmlns:r="http://schemas.openxmlformats.org/officeDocument/2006/relationships" r:id="rId3"/>
          <a:extLst>
            <a:ext uri="{FF2B5EF4-FFF2-40B4-BE49-F238E27FC236}"/>
          </a:extLst>
        </xdr:cNvPr>
        <xdr:cNvSpPr/>
      </xdr:nvSpPr>
      <xdr:spPr>
        <a:xfrm>
          <a:off x="2400300" y="1234440"/>
          <a:ext cx="762000" cy="48768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Runde 1   Tour 1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45720</xdr:colOff>
      <xdr:row>5</xdr:row>
      <xdr:rowOff>45720</xdr:rowOff>
    </xdr:from>
    <xdr:to>
      <xdr:col>14</xdr:col>
      <xdr:colOff>807720</xdr:colOff>
      <xdr:row>8</xdr:row>
      <xdr:rowOff>30480</xdr:rowOff>
    </xdr:to>
    <xdr:sp macro="" textlink="">
      <xdr:nvSpPr>
        <xdr:cNvPr id="12" name="Rechteck 10">
          <a:hlinkClick xmlns:r="http://schemas.openxmlformats.org/officeDocument/2006/relationships" r:id="rId4"/>
          <a:extLst>
            <a:ext uri="{FF2B5EF4-FFF2-40B4-BE49-F238E27FC236}"/>
          </a:extLst>
        </xdr:cNvPr>
        <xdr:cNvSpPr/>
      </xdr:nvSpPr>
      <xdr:spPr>
        <a:xfrm>
          <a:off x="10927080" y="1226820"/>
          <a:ext cx="762000" cy="48768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Runde 3   Tour 3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83820</xdr:colOff>
      <xdr:row>5</xdr:row>
      <xdr:rowOff>53340</xdr:rowOff>
    </xdr:from>
    <xdr:to>
      <xdr:col>8</xdr:col>
      <xdr:colOff>845820</xdr:colOff>
      <xdr:row>8</xdr:row>
      <xdr:rowOff>38100</xdr:rowOff>
    </xdr:to>
    <xdr:sp macro="" textlink="">
      <xdr:nvSpPr>
        <xdr:cNvPr id="13" name="Rechteck 10">
          <a:hlinkClick xmlns:r="http://schemas.openxmlformats.org/officeDocument/2006/relationships" r:id="rId5"/>
          <a:extLst>
            <a:ext uri="{FF2B5EF4-FFF2-40B4-BE49-F238E27FC236}"/>
          </a:extLst>
        </xdr:cNvPr>
        <xdr:cNvSpPr/>
      </xdr:nvSpPr>
      <xdr:spPr>
        <a:xfrm>
          <a:off x="6141720" y="1234440"/>
          <a:ext cx="762000" cy="48768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Runde 2   Tour 2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22860</xdr:rowOff>
    </xdr:from>
    <xdr:to>
      <xdr:col>3</xdr:col>
      <xdr:colOff>175260</xdr:colOff>
      <xdr:row>3</xdr:row>
      <xdr:rowOff>83820</xdr:rowOff>
    </xdr:to>
    <xdr:pic>
      <xdr:nvPicPr>
        <xdr:cNvPr id="1580" name="Grafik 5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2860"/>
          <a:ext cx="85344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60960</xdr:colOff>
      <xdr:row>0</xdr:row>
      <xdr:rowOff>30480</xdr:rowOff>
    </xdr:from>
    <xdr:to>
      <xdr:col>22</xdr:col>
      <xdr:colOff>220980</xdr:colOff>
      <xdr:row>3</xdr:row>
      <xdr:rowOff>99060</xdr:rowOff>
    </xdr:to>
    <xdr:pic>
      <xdr:nvPicPr>
        <xdr:cNvPr id="1581" name="Grafik 6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30480"/>
          <a:ext cx="8686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38100</xdr:colOff>
      <xdr:row>0</xdr:row>
      <xdr:rowOff>22860</xdr:rowOff>
    </xdr:from>
    <xdr:to>
      <xdr:col>40</xdr:col>
      <xdr:colOff>198120</xdr:colOff>
      <xdr:row>3</xdr:row>
      <xdr:rowOff>83820</xdr:rowOff>
    </xdr:to>
    <xdr:pic>
      <xdr:nvPicPr>
        <xdr:cNvPr id="1582" name="Grafik 7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5540" y="22860"/>
          <a:ext cx="8686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318052</xdr:colOff>
      <xdr:row>0</xdr:row>
      <xdr:rowOff>145774</xdr:rowOff>
    </xdr:from>
    <xdr:to>
      <xdr:col>19</xdr:col>
      <xdr:colOff>13253</xdr:colOff>
      <xdr:row>1</xdr:row>
      <xdr:rowOff>236551</xdr:rowOff>
    </xdr:to>
    <xdr:sp macro="" textlink="">
      <xdr:nvSpPr>
        <xdr:cNvPr id="6" name="Rechteck 10">
          <a:hlinkClick xmlns:r="http://schemas.openxmlformats.org/officeDocument/2006/relationships" r:id="rId2"/>
          <a:extLst>
            <a:ext uri="{FF2B5EF4-FFF2-40B4-BE49-F238E27FC236}"/>
          </a:extLst>
        </xdr:cNvPr>
        <xdr:cNvSpPr/>
      </xdr:nvSpPr>
      <xdr:spPr>
        <a:xfrm>
          <a:off x="4479235" y="145774"/>
          <a:ext cx="722244" cy="44196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Start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3</xdr:col>
      <xdr:colOff>175260</xdr:colOff>
      <xdr:row>3</xdr:row>
      <xdr:rowOff>99060</xdr:rowOff>
    </xdr:to>
    <xdr:pic>
      <xdr:nvPicPr>
        <xdr:cNvPr id="11537" name="Grafik 4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0480"/>
          <a:ext cx="8534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38100</xdr:colOff>
      <xdr:row>0</xdr:row>
      <xdr:rowOff>30480</xdr:rowOff>
    </xdr:from>
    <xdr:to>
      <xdr:col>22</xdr:col>
      <xdr:colOff>198120</xdr:colOff>
      <xdr:row>3</xdr:row>
      <xdr:rowOff>99060</xdr:rowOff>
    </xdr:to>
    <xdr:pic>
      <xdr:nvPicPr>
        <xdr:cNvPr id="11538" name="Grafik 5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30480"/>
          <a:ext cx="8686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22860</xdr:colOff>
      <xdr:row>0</xdr:row>
      <xdr:rowOff>30480</xdr:rowOff>
    </xdr:from>
    <xdr:to>
      <xdr:col>40</xdr:col>
      <xdr:colOff>167640</xdr:colOff>
      <xdr:row>3</xdr:row>
      <xdr:rowOff>99060</xdr:rowOff>
    </xdr:to>
    <xdr:pic>
      <xdr:nvPicPr>
        <xdr:cNvPr id="11539" name="Grafik 6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30480"/>
          <a:ext cx="8534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304800</xdr:colOff>
      <xdr:row>0</xdr:row>
      <xdr:rowOff>145773</xdr:rowOff>
    </xdr:from>
    <xdr:to>
      <xdr:col>19</xdr:col>
      <xdr:colOff>1</xdr:colOff>
      <xdr:row>1</xdr:row>
      <xdr:rowOff>236550</xdr:rowOff>
    </xdr:to>
    <xdr:sp macro="" textlink="">
      <xdr:nvSpPr>
        <xdr:cNvPr id="6" name="Rechteck 10">
          <a:hlinkClick xmlns:r="http://schemas.openxmlformats.org/officeDocument/2006/relationships" r:id="rId2"/>
          <a:extLst>
            <a:ext uri="{FF2B5EF4-FFF2-40B4-BE49-F238E27FC236}"/>
          </a:extLst>
        </xdr:cNvPr>
        <xdr:cNvSpPr/>
      </xdr:nvSpPr>
      <xdr:spPr>
        <a:xfrm>
          <a:off x="4465983" y="145773"/>
          <a:ext cx="722244" cy="44196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Start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3</xdr:col>
      <xdr:colOff>190500</xdr:colOff>
      <xdr:row>3</xdr:row>
      <xdr:rowOff>99060</xdr:rowOff>
    </xdr:to>
    <xdr:pic>
      <xdr:nvPicPr>
        <xdr:cNvPr id="12561" name="Grafik 4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86106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30480</xdr:colOff>
      <xdr:row>0</xdr:row>
      <xdr:rowOff>30480</xdr:rowOff>
    </xdr:from>
    <xdr:to>
      <xdr:col>40</xdr:col>
      <xdr:colOff>175260</xdr:colOff>
      <xdr:row>3</xdr:row>
      <xdr:rowOff>99060</xdr:rowOff>
    </xdr:to>
    <xdr:pic>
      <xdr:nvPicPr>
        <xdr:cNvPr id="12562" name="Grafik 7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7920" y="30480"/>
          <a:ext cx="8534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68580</xdr:colOff>
      <xdr:row>0</xdr:row>
      <xdr:rowOff>22860</xdr:rowOff>
    </xdr:from>
    <xdr:to>
      <xdr:col>22</xdr:col>
      <xdr:colOff>228600</xdr:colOff>
      <xdr:row>3</xdr:row>
      <xdr:rowOff>99060</xdr:rowOff>
    </xdr:to>
    <xdr:pic>
      <xdr:nvPicPr>
        <xdr:cNvPr id="12563" name="Grafik 8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22860"/>
          <a:ext cx="86868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318052</xdr:colOff>
      <xdr:row>0</xdr:row>
      <xdr:rowOff>139148</xdr:rowOff>
    </xdr:from>
    <xdr:to>
      <xdr:col>19</xdr:col>
      <xdr:colOff>13253</xdr:colOff>
      <xdr:row>1</xdr:row>
      <xdr:rowOff>229925</xdr:rowOff>
    </xdr:to>
    <xdr:sp macro="" textlink="">
      <xdr:nvSpPr>
        <xdr:cNvPr id="6" name="Rechteck 10">
          <a:hlinkClick xmlns:r="http://schemas.openxmlformats.org/officeDocument/2006/relationships" r:id="rId2"/>
          <a:extLst>
            <a:ext uri="{FF2B5EF4-FFF2-40B4-BE49-F238E27FC236}"/>
          </a:extLst>
        </xdr:cNvPr>
        <xdr:cNvSpPr/>
      </xdr:nvSpPr>
      <xdr:spPr>
        <a:xfrm>
          <a:off x="4479235" y="139148"/>
          <a:ext cx="722244" cy="44196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Start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15"/>
  </sheetPr>
  <dimension ref="A1:S41"/>
  <sheetViews>
    <sheetView showGridLines="0" tabSelected="1" zoomScaleNormal="100" workbookViewId="0">
      <selection activeCell="C13" sqref="C13"/>
    </sheetView>
  </sheetViews>
  <sheetFormatPr baseColWidth="10" defaultColWidth="11.44140625" defaultRowHeight="13.2" x14ac:dyDescent="0.25"/>
  <cols>
    <col min="1" max="1" width="6.44140625" style="50" customWidth="1"/>
    <col min="2" max="2" width="9.44140625" style="50" customWidth="1"/>
    <col min="3" max="3" width="18.6640625" style="50" customWidth="1"/>
    <col min="4" max="4" width="12.6640625" style="50" customWidth="1"/>
    <col min="5" max="6" width="8.88671875" style="50" customWidth="1"/>
    <col min="7" max="7" width="4.6640625" style="50" customWidth="1"/>
    <col min="8" max="8" width="18.6640625" style="50" customWidth="1"/>
    <col min="9" max="9" width="12.6640625" style="50" customWidth="1"/>
    <col min="10" max="10" width="15.44140625" style="51" customWidth="1"/>
    <col min="11" max="12" width="9.44140625" style="51" customWidth="1"/>
    <col min="13" max="13" width="4.6640625" style="50" customWidth="1"/>
    <col min="14" max="14" width="18.6640625" style="50" customWidth="1"/>
    <col min="15" max="15" width="12.6640625" style="50" customWidth="1"/>
    <col min="16" max="16" width="15.44140625" style="51" customWidth="1"/>
    <col min="17" max="18" width="9.33203125" style="51" customWidth="1"/>
    <col min="19" max="16384" width="11.44140625" style="50"/>
  </cols>
  <sheetData>
    <row r="1" spans="1:18" ht="7.5" customHeight="1" x14ac:dyDescent="0.25"/>
    <row r="2" spans="1:18" ht="21" x14ac:dyDescent="0.4">
      <c r="C2" s="90" t="s">
        <v>48</v>
      </c>
      <c r="D2" s="90"/>
      <c r="E2" s="90"/>
      <c r="F2" s="90"/>
      <c r="G2" s="91"/>
      <c r="H2" s="91"/>
      <c r="I2" s="91"/>
      <c r="J2" s="121" t="s">
        <v>25</v>
      </c>
      <c r="K2" s="54"/>
      <c r="L2" s="54"/>
      <c r="N2" s="121"/>
    </row>
    <row r="3" spans="1:18" ht="21" x14ac:dyDescent="0.4">
      <c r="C3" s="90" t="s">
        <v>49</v>
      </c>
      <c r="D3" s="90"/>
      <c r="E3" s="90"/>
      <c r="F3" s="90"/>
      <c r="G3" s="91"/>
      <c r="H3" s="91"/>
      <c r="I3" s="91"/>
      <c r="J3" s="121"/>
      <c r="K3" s="54"/>
      <c r="L3" s="54"/>
      <c r="N3" s="121"/>
    </row>
    <row r="4" spans="1:18" ht="21" x14ac:dyDescent="0.4">
      <c r="C4" s="90" t="s">
        <v>50</v>
      </c>
      <c r="D4" s="90"/>
      <c r="E4" s="90"/>
      <c r="F4" s="90"/>
      <c r="G4" s="91"/>
      <c r="H4" s="91"/>
      <c r="I4" s="91"/>
      <c r="J4" s="121"/>
      <c r="K4" s="54"/>
      <c r="L4" s="54"/>
      <c r="N4" s="121"/>
    </row>
    <row r="5" spans="1:18" ht="22.8" x14ac:dyDescent="0.4">
      <c r="C5" s="52"/>
      <c r="D5" s="52"/>
      <c r="E5" s="52"/>
      <c r="F5" s="52"/>
      <c r="G5" s="53"/>
      <c r="H5" s="53"/>
      <c r="N5" s="54"/>
    </row>
    <row r="11" spans="1:18" ht="27" customHeight="1" x14ac:dyDescent="0.35">
      <c r="A11" s="109" t="s">
        <v>9</v>
      </c>
      <c r="B11" s="109"/>
      <c r="C11" s="55" t="s">
        <v>7</v>
      </c>
      <c r="D11" s="55" t="s">
        <v>8</v>
      </c>
      <c r="E11" s="114" t="s">
        <v>837</v>
      </c>
      <c r="F11" s="114"/>
      <c r="G11" s="56"/>
      <c r="H11" s="55" t="s">
        <v>7</v>
      </c>
      <c r="I11" s="55" t="s">
        <v>8</v>
      </c>
      <c r="J11" s="92" t="s">
        <v>58</v>
      </c>
      <c r="K11" s="114" t="s">
        <v>837</v>
      </c>
      <c r="L11" s="114"/>
      <c r="N11" s="55" t="s">
        <v>7</v>
      </c>
      <c r="O11" s="55" t="s">
        <v>8</v>
      </c>
      <c r="P11" s="92" t="s">
        <v>59</v>
      </c>
      <c r="Q11" s="114" t="s">
        <v>837</v>
      </c>
      <c r="R11" s="114"/>
    </row>
    <row r="12" spans="1:18" ht="11.25" customHeight="1" x14ac:dyDescent="0.35">
      <c r="A12" s="57"/>
      <c r="B12" s="57"/>
      <c r="C12" s="58"/>
      <c r="D12" s="58"/>
      <c r="E12" s="58"/>
      <c r="F12" s="58"/>
      <c r="G12" s="56"/>
      <c r="H12" s="58"/>
      <c r="I12" s="58"/>
      <c r="N12" s="58"/>
      <c r="O12" s="58"/>
    </row>
    <row r="13" spans="1:18" x14ac:dyDescent="0.25">
      <c r="A13" s="50" t="s">
        <v>5</v>
      </c>
      <c r="B13" s="59"/>
      <c r="C13" s="66"/>
      <c r="D13" s="67"/>
      <c r="E13" s="67"/>
      <c r="F13" s="67"/>
      <c r="H13" s="66"/>
      <c r="I13" s="67"/>
      <c r="J13" s="74"/>
      <c r="K13" s="67"/>
      <c r="L13" s="67"/>
      <c r="M13" s="60"/>
      <c r="N13" s="66"/>
      <c r="O13" s="67"/>
      <c r="P13" s="67"/>
      <c r="Q13" s="67"/>
      <c r="R13" s="67"/>
    </row>
    <row r="14" spans="1:18" x14ac:dyDescent="0.25">
      <c r="A14" s="50" t="s">
        <v>5</v>
      </c>
      <c r="C14" s="66"/>
      <c r="D14" s="67"/>
      <c r="E14" s="67"/>
      <c r="F14" s="67"/>
      <c r="H14" s="66"/>
      <c r="I14" s="67"/>
      <c r="J14" s="74"/>
      <c r="K14" s="67"/>
      <c r="L14" s="67"/>
      <c r="M14" s="61"/>
      <c r="N14" s="66"/>
      <c r="O14" s="67"/>
      <c r="P14" s="74"/>
      <c r="Q14" s="67"/>
      <c r="R14" s="67"/>
    </row>
    <row r="15" spans="1:18" x14ac:dyDescent="0.25">
      <c r="A15" s="50" t="s">
        <v>5</v>
      </c>
      <c r="C15" s="68"/>
      <c r="D15" s="67"/>
      <c r="E15" s="67"/>
      <c r="F15" s="67"/>
      <c r="H15" s="68"/>
      <c r="I15" s="67"/>
      <c r="J15" s="67"/>
      <c r="K15" s="67"/>
      <c r="L15" s="67"/>
      <c r="M15" s="60"/>
      <c r="N15" s="68"/>
      <c r="O15" s="67"/>
      <c r="P15" s="67"/>
      <c r="Q15" s="67"/>
      <c r="R15" s="67"/>
    </row>
    <row r="16" spans="1:18" x14ac:dyDescent="0.25">
      <c r="A16" s="50" t="s">
        <v>6</v>
      </c>
      <c r="C16" s="68"/>
      <c r="D16" s="67"/>
      <c r="E16" s="67"/>
      <c r="F16" s="67"/>
      <c r="H16" s="68"/>
      <c r="I16" s="67"/>
      <c r="J16" s="67"/>
      <c r="K16" s="67"/>
      <c r="L16" s="67"/>
      <c r="M16" s="60"/>
      <c r="N16" s="68"/>
      <c r="O16" s="67"/>
      <c r="P16" s="67"/>
      <c r="Q16" s="67"/>
      <c r="R16" s="67"/>
    </row>
    <row r="17" spans="1:19" x14ac:dyDescent="0.25">
      <c r="A17" s="50" t="s">
        <v>6</v>
      </c>
      <c r="C17" s="68"/>
      <c r="D17" s="67"/>
      <c r="E17" s="67"/>
      <c r="F17" s="67"/>
      <c r="H17" s="68"/>
      <c r="I17" s="67"/>
      <c r="J17" s="67"/>
      <c r="K17" s="67"/>
      <c r="L17" s="67"/>
      <c r="M17" s="76">
        <f>COUNTIF(J13:J17,"x")</f>
        <v>0</v>
      </c>
      <c r="N17" s="68"/>
      <c r="O17" s="67"/>
      <c r="P17" s="67"/>
      <c r="Q17" s="67"/>
      <c r="R17" s="67"/>
      <c r="S17" s="76">
        <f>COUNTIF(P13:P17,"x")</f>
        <v>0</v>
      </c>
    </row>
    <row r="18" spans="1:19" ht="12.75" customHeight="1" x14ac:dyDescent="0.25">
      <c r="D18" s="122" t="str">
        <f>IF(M17&gt;1,"Achtung Es darf nur 1 Schützen pro Runde ausgewechselt werden!                                                   Attention, on peut changer seulement 1 tireur par tour!"," ")</f>
        <v xml:space="preserve"> </v>
      </c>
      <c r="E18" s="122"/>
      <c r="F18" s="122"/>
      <c r="G18" s="122"/>
      <c r="H18" s="122"/>
      <c r="I18" s="122"/>
      <c r="J18" s="122"/>
      <c r="K18" s="93"/>
      <c r="L18" s="93"/>
      <c r="M18" s="122" t="str">
        <f>IF(S17&gt;1,"Achtung Es darf nur 1 Schützen pro Runde ausgewechselt werden!                                                   Attention, on peut changer seulement 1 tireur par tour!"," ")</f>
        <v xml:space="preserve"> </v>
      </c>
      <c r="N18" s="122"/>
      <c r="O18" s="122"/>
      <c r="P18" s="122"/>
      <c r="Q18" s="122"/>
      <c r="R18" s="122"/>
      <c r="S18" s="122"/>
    </row>
    <row r="19" spans="1:19" x14ac:dyDescent="0.25">
      <c r="C19" s="62"/>
      <c r="D19" s="122"/>
      <c r="E19" s="122"/>
      <c r="F19" s="122"/>
      <c r="G19" s="122"/>
      <c r="H19" s="122"/>
      <c r="I19" s="122"/>
      <c r="J19" s="122"/>
      <c r="K19" s="93"/>
      <c r="L19" s="93"/>
      <c r="M19" s="122"/>
      <c r="N19" s="122"/>
      <c r="O19" s="122"/>
      <c r="P19" s="122"/>
      <c r="Q19" s="122"/>
      <c r="R19" s="122"/>
      <c r="S19" s="122"/>
    </row>
    <row r="20" spans="1:19" x14ac:dyDescent="0.25">
      <c r="E20" s="62" t="s">
        <v>54</v>
      </c>
      <c r="N20" s="119" t="s">
        <v>55</v>
      </c>
      <c r="O20" s="119"/>
    </row>
    <row r="21" spans="1:19" x14ac:dyDescent="0.25">
      <c r="A21" s="50" t="s">
        <v>10</v>
      </c>
      <c r="C21" s="100"/>
      <c r="D21" s="99"/>
      <c r="E21" s="117"/>
      <c r="F21" s="118"/>
      <c r="G21" s="98"/>
      <c r="H21" s="62" t="s">
        <v>836</v>
      </c>
      <c r="N21" s="120"/>
      <c r="O21" s="120"/>
    </row>
    <row r="22" spans="1:19" x14ac:dyDescent="0.25">
      <c r="A22" s="50" t="s">
        <v>28</v>
      </c>
      <c r="C22" s="103" t="e">
        <f>VLOOKUP(C21,Vereine50m!A:B,2,FALSE)</f>
        <v>#N/A</v>
      </c>
      <c r="D22" s="102"/>
      <c r="E22" s="117"/>
      <c r="F22" s="118"/>
      <c r="G22" s="98"/>
      <c r="H22" s="62" t="s">
        <v>835</v>
      </c>
      <c r="N22" s="84" t="s">
        <v>51</v>
      </c>
      <c r="O22" s="69"/>
    </row>
    <row r="23" spans="1:19" x14ac:dyDescent="0.25">
      <c r="C23" s="75"/>
      <c r="D23" s="75"/>
      <c r="E23" s="75"/>
      <c r="F23" s="75"/>
      <c r="G23" s="75"/>
      <c r="N23" s="84" t="s">
        <v>52</v>
      </c>
      <c r="O23" s="69"/>
    </row>
    <row r="24" spans="1:19" x14ac:dyDescent="0.25">
      <c r="A24" s="87" t="s">
        <v>53</v>
      </c>
      <c r="B24" s="87"/>
      <c r="C24" s="87"/>
      <c r="N24" s="63"/>
      <c r="O24" s="64"/>
    </row>
    <row r="25" spans="1:19" x14ac:dyDescent="0.25">
      <c r="A25" s="50" t="s">
        <v>45</v>
      </c>
      <c r="C25" s="110"/>
      <c r="D25" s="111"/>
      <c r="E25" s="95"/>
      <c r="F25" s="95"/>
      <c r="N25" s="63"/>
      <c r="O25" s="64"/>
    </row>
    <row r="26" spans="1:19" x14ac:dyDescent="0.25">
      <c r="A26" s="50" t="s">
        <v>11</v>
      </c>
      <c r="C26" s="110"/>
      <c r="D26" s="111"/>
      <c r="E26" s="95"/>
      <c r="F26" s="95"/>
      <c r="N26" s="85" t="s">
        <v>23</v>
      </c>
      <c r="O26" s="115"/>
    </row>
    <row r="27" spans="1:19" x14ac:dyDescent="0.25">
      <c r="A27" s="62" t="s">
        <v>838</v>
      </c>
      <c r="C27" s="110"/>
      <c r="D27" s="111"/>
      <c r="E27" s="95"/>
      <c r="F27" s="95"/>
      <c r="N27" s="86" t="s">
        <v>44</v>
      </c>
      <c r="O27" s="116"/>
    </row>
    <row r="28" spans="1:19" x14ac:dyDescent="0.25">
      <c r="A28" s="50" t="s">
        <v>12</v>
      </c>
      <c r="C28" s="110"/>
      <c r="D28" s="111"/>
      <c r="E28" s="95"/>
      <c r="F28" s="95"/>
      <c r="N28" s="89" t="s">
        <v>57</v>
      </c>
      <c r="O28" s="115"/>
    </row>
    <row r="29" spans="1:19" x14ac:dyDescent="0.25">
      <c r="A29" s="107" t="s">
        <v>46</v>
      </c>
      <c r="B29" s="108"/>
      <c r="C29" s="112"/>
      <c r="D29" s="113"/>
      <c r="E29" s="96"/>
      <c r="F29" s="96"/>
      <c r="N29" s="88" t="s">
        <v>56</v>
      </c>
      <c r="O29" s="116"/>
    </row>
    <row r="31" spans="1:19" x14ac:dyDescent="0.25">
      <c r="A31" s="72" t="s">
        <v>30</v>
      </c>
    </row>
    <row r="32" spans="1:19" ht="8.1" customHeight="1" x14ac:dyDescent="0.25"/>
    <row r="33" spans="1:18" x14ac:dyDescent="0.25">
      <c r="A33" s="73" t="s">
        <v>32</v>
      </c>
    </row>
    <row r="34" spans="1:18" x14ac:dyDescent="0.25">
      <c r="A34" s="73" t="s">
        <v>33</v>
      </c>
    </row>
    <row r="35" spans="1:18" x14ac:dyDescent="0.25">
      <c r="A35" s="73" t="s">
        <v>37</v>
      </c>
    </row>
    <row r="36" spans="1:18" x14ac:dyDescent="0.25">
      <c r="A36" s="73" t="s">
        <v>839</v>
      </c>
    </row>
    <row r="37" spans="1:18" x14ac:dyDescent="0.25">
      <c r="O37" s="65"/>
    </row>
    <row r="38" spans="1:18" x14ac:dyDescent="0.25">
      <c r="A38" s="73" t="s">
        <v>34</v>
      </c>
    </row>
    <row r="39" spans="1:18" x14ac:dyDescent="0.25">
      <c r="A39" s="73" t="s">
        <v>35</v>
      </c>
    </row>
    <row r="40" spans="1:18" x14ac:dyDescent="0.25">
      <c r="A40" s="73" t="s">
        <v>31</v>
      </c>
    </row>
    <row r="41" spans="1:18" x14ac:dyDescent="0.25">
      <c r="A41" s="105" t="s">
        <v>840</v>
      </c>
      <c r="B41" s="105"/>
      <c r="C41" s="105"/>
      <c r="D41" s="105"/>
      <c r="E41" s="105"/>
      <c r="F41" s="105"/>
      <c r="G41" s="105"/>
      <c r="H41" s="105"/>
      <c r="I41" s="105"/>
      <c r="J41" s="106"/>
      <c r="K41" s="106"/>
      <c r="L41" s="106"/>
      <c r="M41" s="106"/>
      <c r="N41" s="106"/>
      <c r="O41" s="106"/>
      <c r="P41" s="106"/>
      <c r="Q41" s="94"/>
      <c r="R41" s="94"/>
    </row>
  </sheetData>
  <sheetProtection algorithmName="SHA-512" hashValue="tHF4iNvV3BpUbQBWm9ncduxLeyu0DViQJqvi3agPSI3U9h+a2KUIyO9ItyujGkMO9ipbsaKPyrJCOrk0MxcvNQ==" saltValue="COn0TFLoYMjvAbirApqySw==" spinCount="100000" sheet="1" objects="1" scenarios="1" selectLockedCells="1"/>
  <mergeCells count="19">
    <mergeCell ref="Q11:R11"/>
    <mergeCell ref="J2:J4"/>
    <mergeCell ref="N2:N4"/>
    <mergeCell ref="D18:J19"/>
    <mergeCell ref="M18:S19"/>
    <mergeCell ref="K11:L11"/>
    <mergeCell ref="A41:P41"/>
    <mergeCell ref="A29:B29"/>
    <mergeCell ref="A11:B11"/>
    <mergeCell ref="C25:D25"/>
    <mergeCell ref="C26:D26"/>
    <mergeCell ref="C29:D29"/>
    <mergeCell ref="C27:D27"/>
    <mergeCell ref="E11:F11"/>
    <mergeCell ref="O28:O29"/>
    <mergeCell ref="E21:F22"/>
    <mergeCell ref="C28:D28"/>
    <mergeCell ref="O26:O27"/>
    <mergeCell ref="N20:O21"/>
  </mergeCells>
  <phoneticPr fontId="12" type="noConversion"/>
  <pageMargins left="0.19685039370078741" right="0.19685039370078741" top="0.59055118110236227" bottom="0.19685039370078741" header="0.51181102362204722" footer="0.51181102362204722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indexed="43"/>
  </sheetPr>
  <dimension ref="A1:BC48"/>
  <sheetViews>
    <sheetView showGridLines="0" topLeftCell="A2" zoomScale="115" zoomScaleNormal="115" workbookViewId="0">
      <selection activeCell="G11" sqref="G11"/>
    </sheetView>
  </sheetViews>
  <sheetFormatPr baseColWidth="10" defaultColWidth="11.44140625" defaultRowHeight="13.2" x14ac:dyDescent="0.25"/>
  <cols>
    <col min="1" max="1" width="2.5546875" style="3" customWidth="1"/>
    <col min="2" max="2" width="6.33203125" style="4" customWidth="1"/>
    <col min="3" max="3" width="1.44140625" style="4" customWidth="1"/>
    <col min="4" max="4" width="6.33203125" style="4" customWidth="1"/>
    <col min="5" max="5" width="1.88671875" style="4" customWidth="1"/>
    <col min="6" max="6" width="5.33203125" style="4" customWidth="1"/>
    <col min="7" max="16" width="3.6640625" style="4" customWidth="1"/>
    <col min="17" max="17" width="5" style="4" customWidth="1"/>
    <col min="18" max="18" width="4.6640625" style="5" customWidth="1"/>
    <col min="19" max="19" width="5.33203125" style="4" customWidth="1"/>
    <col min="20" max="20" width="2.5546875" style="3" customWidth="1"/>
    <col min="21" max="21" width="6.33203125" style="4" customWidth="1"/>
    <col min="22" max="22" width="1.44140625" style="4" customWidth="1"/>
    <col min="23" max="23" width="6.33203125" style="4" customWidth="1"/>
    <col min="24" max="24" width="1.88671875" style="4" customWidth="1"/>
    <col min="25" max="25" width="5.33203125" style="4" customWidth="1"/>
    <col min="26" max="35" width="3.6640625" style="4" customWidth="1"/>
    <col min="36" max="36" width="5" style="4" customWidth="1"/>
    <col min="37" max="37" width="4.6640625" style="5" customWidth="1"/>
    <col min="38" max="38" width="2.5546875" style="3" customWidth="1"/>
    <col min="39" max="39" width="6.33203125" style="4" customWidth="1"/>
    <col min="40" max="40" width="1.44140625" style="4" customWidth="1"/>
    <col min="41" max="41" width="6.33203125" style="4" customWidth="1"/>
    <col min="42" max="42" width="1.88671875" style="4" customWidth="1"/>
    <col min="43" max="43" width="5.33203125" style="4" customWidth="1"/>
    <col min="44" max="53" width="3.6640625" style="4" customWidth="1"/>
    <col min="54" max="54" width="5" style="4" customWidth="1"/>
    <col min="55" max="55" width="4.6640625" style="5" customWidth="1"/>
    <col min="56" max="16384" width="11.44140625" style="4"/>
  </cols>
  <sheetData>
    <row r="1" spans="1:55" ht="27.75" customHeight="1" x14ac:dyDescent="0.4">
      <c r="D1" s="29"/>
      <c r="E1" s="29" t="s">
        <v>1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W1" s="29"/>
      <c r="X1" s="29" t="s">
        <v>1</v>
      </c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O1" s="29"/>
      <c r="AP1" s="29" t="s">
        <v>1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</row>
    <row r="2" spans="1:55" ht="21" x14ac:dyDescent="0.4">
      <c r="D2" s="29"/>
      <c r="E2" s="29" t="s">
        <v>3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W2" s="29"/>
      <c r="X2" s="29" t="s">
        <v>3</v>
      </c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O2" s="29"/>
      <c r="AP2" s="29" t="s">
        <v>3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</row>
    <row r="3" spans="1:55" x14ac:dyDescent="0.25">
      <c r="E3" s="30" t="s">
        <v>4</v>
      </c>
      <c r="X3" s="30" t="s">
        <v>4</v>
      </c>
      <c r="AP3" s="30" t="s">
        <v>4</v>
      </c>
    </row>
    <row r="4" spans="1:55" ht="8.25" customHeight="1" x14ac:dyDescent="0.25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X4" s="159" t="s">
        <v>36</v>
      </c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78"/>
      <c r="AP4" s="148" t="s">
        <v>40</v>
      </c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50"/>
      <c r="BB4" s="78"/>
    </row>
    <row r="5" spans="1:55" ht="21.9" customHeight="1" x14ac:dyDescent="0.25">
      <c r="A5" s="151" t="s">
        <v>13</v>
      </c>
      <c r="B5" s="151"/>
      <c r="C5" s="152">
        <f>Start!C21</f>
        <v>0</v>
      </c>
      <c r="D5" s="152"/>
      <c r="E5" s="152"/>
      <c r="F5" s="152"/>
      <c r="G5" s="152"/>
      <c r="H5" s="152"/>
      <c r="I5" s="152"/>
      <c r="J5" s="152"/>
      <c r="K5" s="152"/>
      <c r="L5" s="152"/>
      <c r="M5" s="153" t="s">
        <v>14</v>
      </c>
      <c r="N5" s="153"/>
      <c r="O5" s="7">
        <v>1</v>
      </c>
      <c r="P5" s="154" t="s">
        <v>15</v>
      </c>
      <c r="Q5" s="154"/>
      <c r="R5" s="42">
        <f>Start!E21</f>
        <v>0</v>
      </c>
      <c r="T5" s="151" t="s">
        <v>13</v>
      </c>
      <c r="U5" s="151"/>
      <c r="V5" s="152">
        <f>C5</f>
        <v>0</v>
      </c>
      <c r="W5" s="152"/>
      <c r="X5" s="152"/>
      <c r="Y5" s="152"/>
      <c r="Z5" s="152"/>
      <c r="AA5" s="152"/>
      <c r="AB5" s="152"/>
      <c r="AC5" s="152"/>
      <c r="AD5" s="152"/>
      <c r="AE5" s="152"/>
      <c r="AF5" s="153" t="s">
        <v>14</v>
      </c>
      <c r="AG5" s="153"/>
      <c r="AH5" s="7">
        <v>1</v>
      </c>
      <c r="AI5" s="154" t="s">
        <v>15</v>
      </c>
      <c r="AJ5" s="154"/>
      <c r="AK5" s="42">
        <f>R5</f>
        <v>0</v>
      </c>
      <c r="AL5" s="151" t="s">
        <v>13</v>
      </c>
      <c r="AM5" s="151"/>
      <c r="AN5" s="152">
        <f>V5</f>
        <v>0</v>
      </c>
      <c r="AO5" s="152"/>
      <c r="AP5" s="152"/>
      <c r="AQ5" s="152"/>
      <c r="AR5" s="152"/>
      <c r="AS5" s="152"/>
      <c r="AT5" s="152"/>
      <c r="AU5" s="152"/>
      <c r="AV5" s="152"/>
      <c r="AW5" s="152"/>
      <c r="AX5" s="153" t="s">
        <v>14</v>
      </c>
      <c r="AY5" s="153"/>
      <c r="AZ5" s="7">
        <v>1</v>
      </c>
      <c r="BA5" s="154" t="s">
        <v>15</v>
      </c>
      <c r="BB5" s="154"/>
      <c r="BC5" s="42">
        <f>AK5</f>
        <v>0</v>
      </c>
    </row>
    <row r="6" spans="1:55" ht="9.9" customHeight="1" x14ac:dyDescent="0.25">
      <c r="A6" s="33" t="s">
        <v>18</v>
      </c>
      <c r="B6" s="34"/>
      <c r="C6" s="34"/>
      <c r="D6" s="34"/>
      <c r="E6" s="155" t="e">
        <f>Start!C22</f>
        <v>#N/A</v>
      </c>
      <c r="F6" s="155"/>
      <c r="G6" s="155"/>
      <c r="H6" s="155"/>
      <c r="I6" s="70"/>
      <c r="J6" s="70"/>
      <c r="K6" s="157" t="s">
        <v>38</v>
      </c>
      <c r="L6" s="157"/>
      <c r="M6" s="157"/>
      <c r="N6" s="157"/>
      <c r="O6" s="157"/>
      <c r="P6" s="157"/>
      <c r="Q6" s="157"/>
      <c r="R6" s="157"/>
      <c r="T6" s="33" t="s">
        <v>18</v>
      </c>
      <c r="U6" s="34"/>
      <c r="V6" s="34"/>
      <c r="W6" s="34"/>
      <c r="X6" s="155" t="e">
        <f>E6</f>
        <v>#N/A</v>
      </c>
      <c r="Y6" s="155"/>
      <c r="Z6" s="155"/>
      <c r="AA6" s="155"/>
      <c r="AB6" s="70"/>
      <c r="AC6" s="70"/>
      <c r="AD6" s="157" t="str">
        <f>K6</f>
        <v>(bitte Gruppen durch den Verein nummerieren/            s.v.p. la société numérote ses groupes elle-même)</v>
      </c>
      <c r="AE6" s="157"/>
      <c r="AF6" s="157"/>
      <c r="AG6" s="157"/>
      <c r="AH6" s="157"/>
      <c r="AI6" s="157"/>
      <c r="AJ6" s="157"/>
      <c r="AK6" s="157"/>
      <c r="AL6" s="33" t="s">
        <v>18</v>
      </c>
      <c r="AM6" s="34"/>
      <c r="AN6" s="34"/>
      <c r="AO6" s="34"/>
      <c r="AP6" s="155" t="e">
        <f>X6</f>
        <v>#N/A</v>
      </c>
      <c r="AQ6" s="155"/>
      <c r="AR6" s="155"/>
      <c r="AS6" s="155"/>
      <c r="AT6" s="70"/>
      <c r="AU6" s="70"/>
      <c r="AV6" s="157" t="str">
        <f>AD6</f>
        <v>(bitte Gruppen durch den Verein nummerieren/            s.v.p. la société numérote ses groupes elle-même)</v>
      </c>
      <c r="AW6" s="157"/>
      <c r="AX6" s="157"/>
      <c r="AY6" s="157"/>
      <c r="AZ6" s="157"/>
      <c r="BA6" s="157"/>
      <c r="BB6" s="157"/>
      <c r="BC6" s="157"/>
    </row>
    <row r="7" spans="1:55" ht="9.9" customHeight="1" x14ac:dyDescent="0.25">
      <c r="A7" s="33" t="s">
        <v>19</v>
      </c>
      <c r="B7" s="34"/>
      <c r="C7" s="34"/>
      <c r="D7" s="34"/>
      <c r="E7" s="156"/>
      <c r="F7" s="156"/>
      <c r="G7" s="156"/>
      <c r="H7" s="156"/>
      <c r="I7" s="71"/>
      <c r="J7" s="71"/>
      <c r="K7" s="158"/>
      <c r="L7" s="158"/>
      <c r="M7" s="158"/>
      <c r="N7" s="158"/>
      <c r="O7" s="158"/>
      <c r="P7" s="158"/>
      <c r="Q7" s="158"/>
      <c r="R7" s="158"/>
      <c r="T7" s="33" t="s">
        <v>19</v>
      </c>
      <c r="U7" s="34"/>
      <c r="V7" s="34"/>
      <c r="W7" s="34"/>
      <c r="X7" s="156"/>
      <c r="Y7" s="156"/>
      <c r="Z7" s="156"/>
      <c r="AA7" s="156"/>
      <c r="AB7" s="71"/>
      <c r="AC7" s="71"/>
      <c r="AD7" s="158"/>
      <c r="AE7" s="158"/>
      <c r="AF7" s="158"/>
      <c r="AG7" s="158"/>
      <c r="AH7" s="158"/>
      <c r="AI7" s="158"/>
      <c r="AJ7" s="158"/>
      <c r="AK7" s="158"/>
      <c r="AL7" s="33" t="s">
        <v>19</v>
      </c>
      <c r="AM7" s="34"/>
      <c r="AN7" s="34"/>
      <c r="AO7" s="34"/>
      <c r="AP7" s="156"/>
      <c r="AQ7" s="156"/>
      <c r="AR7" s="156"/>
      <c r="AS7" s="156"/>
      <c r="AT7" s="71"/>
      <c r="AU7" s="71"/>
      <c r="AV7" s="158"/>
      <c r="AW7" s="158"/>
      <c r="AX7" s="158"/>
      <c r="AY7" s="158"/>
      <c r="AZ7" s="158"/>
      <c r="BA7" s="158"/>
      <c r="BB7" s="158"/>
      <c r="BC7" s="158"/>
    </row>
    <row r="8" spans="1:55" ht="12.9" customHeight="1" x14ac:dyDescent="0.3">
      <c r="A8" s="8">
        <v>1</v>
      </c>
      <c r="B8" s="9"/>
      <c r="C8" s="10"/>
      <c r="D8" s="11"/>
      <c r="E8" s="9"/>
      <c r="F8" s="12" t="s">
        <v>16</v>
      </c>
      <c r="G8" s="13"/>
      <c r="H8" s="14"/>
      <c r="I8" s="14"/>
      <c r="J8" s="15"/>
      <c r="K8" s="15"/>
      <c r="L8" s="15"/>
      <c r="M8" s="31" t="s">
        <v>17</v>
      </c>
      <c r="N8" s="31"/>
      <c r="O8" s="31"/>
      <c r="P8" s="31"/>
      <c r="Q8" s="32"/>
      <c r="R8" s="16" t="s">
        <v>0</v>
      </c>
      <c r="T8" s="8">
        <v>1</v>
      </c>
      <c r="U8" s="9"/>
      <c r="V8" s="10"/>
      <c r="W8" s="11"/>
      <c r="X8" s="9"/>
      <c r="Y8" s="12" t="s">
        <v>16</v>
      </c>
      <c r="Z8" s="13"/>
      <c r="AA8" s="14"/>
      <c r="AB8" s="14"/>
      <c r="AC8" s="15"/>
      <c r="AD8" s="15"/>
      <c r="AE8" s="15"/>
      <c r="AF8" s="31" t="s">
        <v>17</v>
      </c>
      <c r="AG8" s="31"/>
      <c r="AH8" s="31"/>
      <c r="AI8" s="31"/>
      <c r="AJ8" s="32"/>
      <c r="AK8" s="16" t="s">
        <v>0</v>
      </c>
      <c r="AL8" s="8">
        <v>1</v>
      </c>
      <c r="AM8" s="9"/>
      <c r="AN8" s="10"/>
      <c r="AO8" s="11"/>
      <c r="AP8" s="9"/>
      <c r="AQ8" s="12" t="s">
        <v>16</v>
      </c>
      <c r="AR8" s="13"/>
      <c r="AS8" s="14"/>
      <c r="AT8" s="14"/>
      <c r="AU8" s="15"/>
      <c r="AV8" s="15"/>
      <c r="AW8" s="15"/>
      <c r="AX8" s="31" t="s">
        <v>17</v>
      </c>
      <c r="AY8" s="31"/>
      <c r="AZ8" s="31"/>
      <c r="BA8" s="31"/>
      <c r="BB8" s="32"/>
      <c r="BC8" s="16" t="s">
        <v>0</v>
      </c>
    </row>
    <row r="9" spans="1:55" ht="14.1" customHeight="1" x14ac:dyDescent="0.3">
      <c r="B9" s="143" t="s">
        <v>20</v>
      </c>
      <c r="C9" s="144"/>
      <c r="D9" s="145"/>
      <c r="E9" s="49"/>
      <c r="F9" s="146">
        <f>Start!C13</f>
        <v>0</v>
      </c>
      <c r="G9" s="146"/>
      <c r="H9" s="146"/>
      <c r="I9" s="146"/>
      <c r="J9" s="146"/>
      <c r="K9" s="146"/>
      <c r="L9" s="43"/>
      <c r="M9" s="147">
        <f>Start!D13</f>
        <v>0</v>
      </c>
      <c r="N9" s="147"/>
      <c r="O9" s="147"/>
      <c r="P9" s="147"/>
      <c r="Q9" s="18"/>
      <c r="R9" s="19"/>
      <c r="U9" s="143" t="s">
        <v>20</v>
      </c>
      <c r="V9" s="144"/>
      <c r="W9" s="145"/>
      <c r="X9" s="49"/>
      <c r="Y9" s="146">
        <f>F9</f>
        <v>0</v>
      </c>
      <c r="Z9" s="146"/>
      <c r="AA9" s="146"/>
      <c r="AB9" s="146"/>
      <c r="AC9" s="146"/>
      <c r="AD9" s="146"/>
      <c r="AE9" s="43"/>
      <c r="AF9" s="147">
        <f>M9</f>
        <v>0</v>
      </c>
      <c r="AG9" s="147"/>
      <c r="AH9" s="147"/>
      <c r="AI9" s="147"/>
      <c r="AJ9" s="18"/>
      <c r="AK9" s="19"/>
      <c r="AM9" s="143" t="s">
        <v>20</v>
      </c>
      <c r="AN9" s="144"/>
      <c r="AO9" s="145"/>
      <c r="AP9" s="49"/>
      <c r="AQ9" s="146">
        <f>Y9</f>
        <v>0</v>
      </c>
      <c r="AR9" s="146"/>
      <c r="AS9" s="146"/>
      <c r="AT9" s="146"/>
      <c r="AU9" s="146"/>
      <c r="AV9" s="146"/>
      <c r="AW9" s="43"/>
      <c r="AX9" s="147">
        <f>AF9</f>
        <v>0</v>
      </c>
      <c r="AY9" s="147"/>
      <c r="AZ9" s="147"/>
      <c r="BA9" s="147"/>
      <c r="BB9" s="18"/>
      <c r="BC9" s="19"/>
    </row>
    <row r="10" spans="1:55" ht="3.9" customHeight="1" x14ac:dyDescent="0.25">
      <c r="B10" s="17"/>
      <c r="C10" s="18"/>
      <c r="D10" s="20"/>
      <c r="E10" s="17"/>
      <c r="F10" s="2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2"/>
      <c r="U10" s="17"/>
      <c r="V10" s="18"/>
      <c r="W10" s="20"/>
      <c r="X10" s="17"/>
      <c r="Y10" s="21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2"/>
      <c r="AM10" s="17"/>
      <c r="AN10" s="18"/>
      <c r="AO10" s="20"/>
      <c r="AP10" s="17"/>
      <c r="AQ10" s="21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22"/>
    </row>
    <row r="11" spans="1:55" ht="15.6" customHeight="1" x14ac:dyDescent="0.25">
      <c r="B11" s="79" t="str">
        <f>IF(Start!O23="x",Start!O26," ")</f>
        <v xml:space="preserve"> </v>
      </c>
      <c r="C11" s="35" t="s">
        <v>2</v>
      </c>
      <c r="D11" s="80" t="str">
        <f>IF(Start!O23="x",'1. Runde'!B11+9," ")</f>
        <v xml:space="preserve"> </v>
      </c>
      <c r="E11" s="139" t="s">
        <v>21</v>
      </c>
      <c r="F11" s="139"/>
      <c r="G11" s="2"/>
      <c r="H11" s="2"/>
      <c r="I11" s="2"/>
      <c r="J11" s="2"/>
      <c r="K11" s="2"/>
      <c r="L11" s="2"/>
      <c r="M11" s="2"/>
      <c r="N11" s="2"/>
      <c r="O11" s="2"/>
      <c r="P11" s="2"/>
      <c r="Q11" s="36"/>
      <c r="R11" s="24">
        <f>IF(Start!E13&gt;0,Start!E13,SUM(G11:P11))</f>
        <v>0</v>
      </c>
      <c r="U11" s="79" t="str">
        <f>B11</f>
        <v xml:space="preserve"> </v>
      </c>
      <c r="V11" s="35" t="s">
        <v>2</v>
      </c>
      <c r="W11" s="80" t="str">
        <f>D11</f>
        <v xml:space="preserve"> </v>
      </c>
      <c r="X11" s="139" t="s">
        <v>21</v>
      </c>
      <c r="Y11" s="139"/>
      <c r="Z11" s="44">
        <f>G11</f>
        <v>0</v>
      </c>
      <c r="AA11" s="44">
        <f t="shared" ref="AA11:AI11" si="0">H11</f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  <c r="AH11" s="44">
        <f t="shared" si="0"/>
        <v>0</v>
      </c>
      <c r="AI11" s="44">
        <f t="shared" si="0"/>
        <v>0</v>
      </c>
      <c r="AJ11" s="36"/>
      <c r="AK11" s="24">
        <f>R11</f>
        <v>0</v>
      </c>
      <c r="AM11" s="79" t="str">
        <f>U11</f>
        <v xml:space="preserve"> </v>
      </c>
      <c r="AN11" s="35" t="s">
        <v>2</v>
      </c>
      <c r="AO11" s="80" t="str">
        <f>W11</f>
        <v xml:space="preserve"> </v>
      </c>
      <c r="AP11" s="139" t="s">
        <v>21</v>
      </c>
      <c r="AQ11" s="139"/>
      <c r="AR11" s="44">
        <f t="shared" ref="AR11:BA12" si="1">Z11</f>
        <v>0</v>
      </c>
      <c r="AS11" s="44">
        <f t="shared" si="1"/>
        <v>0</v>
      </c>
      <c r="AT11" s="44">
        <f t="shared" si="1"/>
        <v>0</v>
      </c>
      <c r="AU11" s="44">
        <f t="shared" si="1"/>
        <v>0</v>
      </c>
      <c r="AV11" s="44">
        <f t="shared" si="1"/>
        <v>0</v>
      </c>
      <c r="AW11" s="44">
        <f t="shared" si="1"/>
        <v>0</v>
      </c>
      <c r="AX11" s="44">
        <f t="shared" si="1"/>
        <v>0</v>
      </c>
      <c r="AY11" s="44">
        <f t="shared" si="1"/>
        <v>0</v>
      </c>
      <c r="AZ11" s="44">
        <f t="shared" si="1"/>
        <v>0</v>
      </c>
      <c r="BA11" s="44">
        <f t="shared" si="1"/>
        <v>0</v>
      </c>
      <c r="BB11" s="36"/>
      <c r="BC11" s="24">
        <f>AK11</f>
        <v>0</v>
      </c>
    </row>
    <row r="12" spans="1:55" ht="15.6" customHeight="1" thickBot="1" x14ac:dyDescent="0.3">
      <c r="B12" s="140" t="str">
        <f>IF(Start!O22="x",Start!O28," ")</f>
        <v xml:space="preserve"> </v>
      </c>
      <c r="C12" s="141"/>
      <c r="D12" s="142"/>
      <c r="E12" s="139" t="s">
        <v>21</v>
      </c>
      <c r="F12" s="139"/>
      <c r="G12" s="2"/>
      <c r="H12" s="2"/>
      <c r="I12" s="2"/>
      <c r="J12" s="2"/>
      <c r="K12" s="2"/>
      <c r="L12" s="2"/>
      <c r="M12" s="2"/>
      <c r="N12" s="2"/>
      <c r="O12" s="2"/>
      <c r="P12" s="2"/>
      <c r="Q12" s="37"/>
      <c r="R12" s="24">
        <f>IF(Start!F13&gt;0,Start!F13,SUM(G12:P12))</f>
        <v>0</v>
      </c>
      <c r="U12" s="140" t="str">
        <f>B12</f>
        <v xml:space="preserve"> </v>
      </c>
      <c r="V12" s="141"/>
      <c r="W12" s="142"/>
      <c r="X12" s="139" t="s">
        <v>21</v>
      </c>
      <c r="Y12" s="139"/>
      <c r="Z12" s="44">
        <f>G12</f>
        <v>0</v>
      </c>
      <c r="AA12" s="44">
        <f t="shared" ref="AA12:AI12" si="2">H12</f>
        <v>0</v>
      </c>
      <c r="AB12" s="44">
        <f t="shared" si="2"/>
        <v>0</v>
      </c>
      <c r="AC12" s="44">
        <f t="shared" si="2"/>
        <v>0</v>
      </c>
      <c r="AD12" s="44">
        <f t="shared" si="2"/>
        <v>0</v>
      </c>
      <c r="AE12" s="44">
        <f t="shared" si="2"/>
        <v>0</v>
      </c>
      <c r="AF12" s="44">
        <f t="shared" si="2"/>
        <v>0</v>
      </c>
      <c r="AG12" s="44">
        <f t="shared" si="2"/>
        <v>0</v>
      </c>
      <c r="AH12" s="44">
        <f t="shared" si="2"/>
        <v>0</v>
      </c>
      <c r="AI12" s="44">
        <f t="shared" si="2"/>
        <v>0</v>
      </c>
      <c r="AJ12" s="37"/>
      <c r="AK12" s="24">
        <f>R12</f>
        <v>0</v>
      </c>
      <c r="AM12" s="140" t="str">
        <f>U12</f>
        <v xml:space="preserve"> </v>
      </c>
      <c r="AN12" s="141"/>
      <c r="AO12" s="142"/>
      <c r="AP12" s="139" t="s">
        <v>21</v>
      </c>
      <c r="AQ12" s="139"/>
      <c r="AR12" s="44">
        <f t="shared" si="1"/>
        <v>0</v>
      </c>
      <c r="AS12" s="44">
        <f t="shared" si="1"/>
        <v>0</v>
      </c>
      <c r="AT12" s="44">
        <f t="shared" si="1"/>
        <v>0</v>
      </c>
      <c r="AU12" s="44">
        <f t="shared" si="1"/>
        <v>0</v>
      </c>
      <c r="AV12" s="44">
        <f t="shared" si="1"/>
        <v>0</v>
      </c>
      <c r="AW12" s="44">
        <f t="shared" si="1"/>
        <v>0</v>
      </c>
      <c r="AX12" s="44">
        <f t="shared" si="1"/>
        <v>0</v>
      </c>
      <c r="AY12" s="44">
        <f t="shared" si="1"/>
        <v>0</v>
      </c>
      <c r="AZ12" s="44">
        <f t="shared" si="1"/>
        <v>0</v>
      </c>
      <c r="BA12" s="44">
        <f t="shared" si="1"/>
        <v>0</v>
      </c>
      <c r="BB12" s="37"/>
      <c r="BC12" s="24">
        <f>AK12</f>
        <v>0</v>
      </c>
    </row>
    <row r="13" spans="1:55" ht="15" customHeight="1" thickBot="1" x14ac:dyDescent="0.3">
      <c r="B13" s="45"/>
      <c r="C13" s="23"/>
      <c r="D13" s="1"/>
      <c r="E13" s="39"/>
      <c r="F13" s="39"/>
      <c r="G13" s="46"/>
      <c r="H13" s="46"/>
      <c r="I13" s="46"/>
      <c r="J13" s="46"/>
      <c r="K13" s="46"/>
      <c r="L13" s="46"/>
      <c r="M13" s="97" t="s">
        <v>22</v>
      </c>
      <c r="N13" s="46"/>
      <c r="O13" s="46"/>
      <c r="P13" s="46"/>
      <c r="Q13" s="126">
        <f>SUM(R11:R12)</f>
        <v>0</v>
      </c>
      <c r="R13" s="127"/>
      <c r="U13" s="45"/>
      <c r="V13" s="23"/>
      <c r="W13" s="1"/>
      <c r="X13" s="39"/>
      <c r="Y13" s="39"/>
      <c r="Z13" s="46"/>
      <c r="AA13" s="46"/>
      <c r="AB13" s="46"/>
      <c r="AC13" s="46"/>
      <c r="AD13" s="46"/>
      <c r="AE13" s="46"/>
      <c r="AF13" s="47" t="s">
        <v>22</v>
      </c>
      <c r="AG13" s="46"/>
      <c r="AH13" s="46"/>
      <c r="AI13" s="46"/>
      <c r="AJ13" s="126">
        <f>Q13</f>
        <v>0</v>
      </c>
      <c r="AK13" s="127"/>
      <c r="AM13" s="45"/>
      <c r="AN13" s="23"/>
      <c r="AO13" s="1"/>
      <c r="AP13" s="39"/>
      <c r="AQ13" s="39"/>
      <c r="AR13" s="46"/>
      <c r="AS13" s="46"/>
      <c r="AT13" s="46"/>
      <c r="AU13" s="46"/>
      <c r="AV13" s="46"/>
      <c r="AW13" s="46"/>
      <c r="AX13" s="47" t="s">
        <v>22</v>
      </c>
      <c r="AY13" s="46"/>
      <c r="AZ13" s="46"/>
      <c r="BA13" s="46"/>
      <c r="BB13" s="126">
        <f>AJ13</f>
        <v>0</v>
      </c>
      <c r="BC13" s="127"/>
    </row>
    <row r="14" spans="1:55" ht="3.9" customHeight="1" x14ac:dyDescent="0.25"/>
    <row r="15" spans="1:55" ht="12.9" customHeight="1" x14ac:dyDescent="0.3">
      <c r="A15" s="8">
        <v>2</v>
      </c>
      <c r="B15" s="9"/>
      <c r="C15" s="10"/>
      <c r="D15" s="11"/>
      <c r="E15" s="9"/>
      <c r="F15" s="12" t="s">
        <v>16</v>
      </c>
      <c r="G15" s="13"/>
      <c r="H15" s="14"/>
      <c r="I15" s="14"/>
      <c r="J15" s="15"/>
      <c r="K15" s="15"/>
      <c r="L15" s="15"/>
      <c r="M15" s="31" t="s">
        <v>17</v>
      </c>
      <c r="N15" s="31"/>
      <c r="O15" s="31"/>
      <c r="P15" s="31"/>
      <c r="Q15" s="32"/>
      <c r="R15" s="16" t="s">
        <v>0</v>
      </c>
      <c r="T15" s="8">
        <v>2</v>
      </c>
      <c r="U15" s="9"/>
      <c r="V15" s="10"/>
      <c r="W15" s="11"/>
      <c r="X15" s="9"/>
      <c r="Y15" s="12" t="s">
        <v>16</v>
      </c>
      <c r="Z15" s="13"/>
      <c r="AA15" s="14"/>
      <c r="AB15" s="14"/>
      <c r="AC15" s="15"/>
      <c r="AD15" s="15"/>
      <c r="AE15" s="15"/>
      <c r="AF15" s="31" t="s">
        <v>17</v>
      </c>
      <c r="AG15" s="31"/>
      <c r="AH15" s="31"/>
      <c r="AI15" s="31"/>
      <c r="AJ15" s="32"/>
      <c r="AK15" s="16" t="s">
        <v>0</v>
      </c>
      <c r="AL15" s="8">
        <v>2</v>
      </c>
      <c r="AM15" s="9"/>
      <c r="AN15" s="10"/>
      <c r="AO15" s="11"/>
      <c r="AP15" s="9"/>
      <c r="AQ15" s="12" t="s">
        <v>16</v>
      </c>
      <c r="AR15" s="13"/>
      <c r="AS15" s="14"/>
      <c r="AT15" s="14"/>
      <c r="AU15" s="15"/>
      <c r="AV15" s="15"/>
      <c r="AW15" s="15"/>
      <c r="AX15" s="31" t="s">
        <v>17</v>
      </c>
      <c r="AY15" s="31"/>
      <c r="AZ15" s="31"/>
      <c r="BA15" s="31"/>
      <c r="BB15" s="32"/>
      <c r="BC15" s="16" t="s">
        <v>0</v>
      </c>
    </row>
    <row r="16" spans="1:55" ht="14.1" customHeight="1" x14ac:dyDescent="0.3">
      <c r="B16" s="143" t="s">
        <v>20</v>
      </c>
      <c r="C16" s="144"/>
      <c r="D16" s="145"/>
      <c r="E16" s="17"/>
      <c r="F16" s="146">
        <f>Start!C14</f>
        <v>0</v>
      </c>
      <c r="G16" s="146"/>
      <c r="H16" s="146"/>
      <c r="I16" s="146"/>
      <c r="J16" s="146"/>
      <c r="K16" s="146"/>
      <c r="L16" s="43"/>
      <c r="M16" s="147">
        <f>Start!D14</f>
        <v>0</v>
      </c>
      <c r="N16" s="147"/>
      <c r="O16" s="147"/>
      <c r="P16" s="147"/>
      <c r="Q16" s="18"/>
      <c r="R16" s="19"/>
      <c r="U16" s="143" t="s">
        <v>20</v>
      </c>
      <c r="V16" s="144"/>
      <c r="W16" s="145"/>
      <c r="X16" s="17"/>
      <c r="Y16" s="146">
        <f>F16</f>
        <v>0</v>
      </c>
      <c r="Z16" s="146"/>
      <c r="AA16" s="146"/>
      <c r="AB16" s="146"/>
      <c r="AC16" s="146"/>
      <c r="AD16" s="146"/>
      <c r="AE16" s="43"/>
      <c r="AF16" s="147">
        <f>M16</f>
        <v>0</v>
      </c>
      <c r="AG16" s="147"/>
      <c r="AH16" s="147"/>
      <c r="AI16" s="147"/>
      <c r="AJ16" s="18"/>
      <c r="AK16" s="19"/>
      <c r="AM16" s="143" t="s">
        <v>20</v>
      </c>
      <c r="AN16" s="144"/>
      <c r="AO16" s="145"/>
      <c r="AP16" s="17"/>
      <c r="AQ16" s="146">
        <f>Y16</f>
        <v>0</v>
      </c>
      <c r="AR16" s="146"/>
      <c r="AS16" s="146"/>
      <c r="AT16" s="146"/>
      <c r="AU16" s="146"/>
      <c r="AV16" s="146"/>
      <c r="AW16" s="43"/>
      <c r="AX16" s="147">
        <f>AF16</f>
        <v>0</v>
      </c>
      <c r="AY16" s="147"/>
      <c r="AZ16" s="147"/>
      <c r="BA16" s="147"/>
      <c r="BB16" s="18"/>
      <c r="BC16" s="19"/>
    </row>
    <row r="17" spans="1:55" ht="3.9" customHeight="1" x14ac:dyDescent="0.25">
      <c r="B17" s="17"/>
      <c r="C17" s="18"/>
      <c r="D17" s="20"/>
      <c r="E17" s="17"/>
      <c r="F17" s="2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2"/>
      <c r="U17" s="17"/>
      <c r="V17" s="18"/>
      <c r="W17" s="20"/>
      <c r="X17" s="17"/>
      <c r="Y17" s="21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2"/>
      <c r="AM17" s="17"/>
      <c r="AN17" s="18"/>
      <c r="AO17" s="20"/>
      <c r="AP17" s="17"/>
      <c r="AQ17" s="21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22"/>
    </row>
    <row r="18" spans="1:55" ht="15.6" customHeight="1" x14ac:dyDescent="0.25">
      <c r="B18" s="79" t="str">
        <f>IF(Start!O23="x",D11+1," ")</f>
        <v xml:space="preserve"> </v>
      </c>
      <c r="C18" s="35" t="s">
        <v>2</v>
      </c>
      <c r="D18" s="104" t="str">
        <f>IF(Start!O23="x",'1. Runde'!B18+9," ")</f>
        <v xml:space="preserve"> </v>
      </c>
      <c r="E18" s="139" t="s">
        <v>21</v>
      </c>
      <c r="F18" s="139"/>
      <c r="G18" s="2"/>
      <c r="H18" s="2"/>
      <c r="I18" s="2"/>
      <c r="J18" s="2"/>
      <c r="K18" s="2"/>
      <c r="L18" s="2"/>
      <c r="M18" s="2"/>
      <c r="N18" s="2"/>
      <c r="O18" s="2"/>
      <c r="P18" s="2"/>
      <c r="Q18" s="36"/>
      <c r="R18" s="24">
        <f>IF(Start!E14&gt;0,Start!E14,SUM(G18:P18))</f>
        <v>0</v>
      </c>
      <c r="U18" s="79" t="str">
        <f>B18</f>
        <v xml:space="preserve"> </v>
      </c>
      <c r="V18" s="35" t="s">
        <v>2</v>
      </c>
      <c r="W18" s="80" t="str">
        <f>D18</f>
        <v xml:space="preserve"> </v>
      </c>
      <c r="X18" s="139" t="s">
        <v>21</v>
      </c>
      <c r="Y18" s="139"/>
      <c r="Z18" s="44">
        <f>G18</f>
        <v>0</v>
      </c>
      <c r="AA18" s="44">
        <f t="shared" ref="AA18:AI18" si="3">H18</f>
        <v>0</v>
      </c>
      <c r="AB18" s="44">
        <f t="shared" si="3"/>
        <v>0</v>
      </c>
      <c r="AC18" s="44">
        <f t="shared" si="3"/>
        <v>0</v>
      </c>
      <c r="AD18" s="44">
        <f t="shared" si="3"/>
        <v>0</v>
      </c>
      <c r="AE18" s="44">
        <f t="shared" si="3"/>
        <v>0</v>
      </c>
      <c r="AF18" s="44">
        <f t="shared" si="3"/>
        <v>0</v>
      </c>
      <c r="AG18" s="44">
        <f t="shared" si="3"/>
        <v>0</v>
      </c>
      <c r="AH18" s="44">
        <f t="shared" si="3"/>
        <v>0</v>
      </c>
      <c r="AI18" s="44">
        <f t="shared" si="3"/>
        <v>0</v>
      </c>
      <c r="AJ18" s="36"/>
      <c r="AK18" s="24">
        <f>R18</f>
        <v>0</v>
      </c>
      <c r="AM18" s="79" t="str">
        <f>U18</f>
        <v xml:space="preserve"> </v>
      </c>
      <c r="AN18" s="35" t="s">
        <v>2</v>
      </c>
      <c r="AO18" s="80" t="str">
        <f>W18</f>
        <v xml:space="preserve"> </v>
      </c>
      <c r="AP18" s="139" t="s">
        <v>21</v>
      </c>
      <c r="AQ18" s="139"/>
      <c r="AR18" s="44">
        <f t="shared" ref="AR18:BA19" si="4">Z18</f>
        <v>0</v>
      </c>
      <c r="AS18" s="44">
        <f t="shared" si="4"/>
        <v>0</v>
      </c>
      <c r="AT18" s="44">
        <f t="shared" si="4"/>
        <v>0</v>
      </c>
      <c r="AU18" s="44">
        <f t="shared" si="4"/>
        <v>0</v>
      </c>
      <c r="AV18" s="44">
        <f t="shared" si="4"/>
        <v>0</v>
      </c>
      <c r="AW18" s="44">
        <f t="shared" si="4"/>
        <v>0</v>
      </c>
      <c r="AX18" s="44">
        <f t="shared" si="4"/>
        <v>0</v>
      </c>
      <c r="AY18" s="44">
        <f t="shared" si="4"/>
        <v>0</v>
      </c>
      <c r="AZ18" s="44">
        <f t="shared" si="4"/>
        <v>0</v>
      </c>
      <c r="BA18" s="44">
        <f t="shared" si="4"/>
        <v>0</v>
      </c>
      <c r="BB18" s="36"/>
      <c r="BC18" s="24">
        <f>AK18</f>
        <v>0</v>
      </c>
    </row>
    <row r="19" spans="1:55" ht="15.6" customHeight="1" thickBot="1" x14ac:dyDescent="0.3">
      <c r="B19" s="140" t="str">
        <f>IF(Start!O22="x",B12+1," ")</f>
        <v xml:space="preserve"> </v>
      </c>
      <c r="C19" s="141"/>
      <c r="D19" s="142"/>
      <c r="E19" s="139" t="s">
        <v>21</v>
      </c>
      <c r="F19" s="139"/>
      <c r="G19" s="2"/>
      <c r="H19" s="2"/>
      <c r="I19" s="2"/>
      <c r="J19" s="2"/>
      <c r="K19" s="2"/>
      <c r="L19" s="2"/>
      <c r="M19" s="2"/>
      <c r="N19" s="2"/>
      <c r="O19" s="2"/>
      <c r="P19" s="2"/>
      <c r="Q19" s="37"/>
      <c r="R19" s="38">
        <f>IF(Start!F14&gt;0,Start!F14,SUM(G19:P19))</f>
        <v>0</v>
      </c>
      <c r="U19" s="140" t="str">
        <f>B19</f>
        <v xml:space="preserve"> </v>
      </c>
      <c r="V19" s="141"/>
      <c r="W19" s="142"/>
      <c r="X19" s="139" t="s">
        <v>21</v>
      </c>
      <c r="Y19" s="139"/>
      <c r="Z19" s="44">
        <f>G19</f>
        <v>0</v>
      </c>
      <c r="AA19" s="44">
        <f t="shared" ref="AA19:AI19" si="5">H19</f>
        <v>0</v>
      </c>
      <c r="AB19" s="44">
        <f t="shared" si="5"/>
        <v>0</v>
      </c>
      <c r="AC19" s="44">
        <f t="shared" si="5"/>
        <v>0</v>
      </c>
      <c r="AD19" s="44">
        <f t="shared" si="5"/>
        <v>0</v>
      </c>
      <c r="AE19" s="44">
        <f t="shared" si="5"/>
        <v>0</v>
      </c>
      <c r="AF19" s="44">
        <f t="shared" si="5"/>
        <v>0</v>
      </c>
      <c r="AG19" s="44">
        <f t="shared" si="5"/>
        <v>0</v>
      </c>
      <c r="AH19" s="44">
        <f t="shared" si="5"/>
        <v>0</v>
      </c>
      <c r="AI19" s="44">
        <f t="shared" si="5"/>
        <v>0</v>
      </c>
      <c r="AJ19" s="37"/>
      <c r="AK19" s="38">
        <f>R19</f>
        <v>0</v>
      </c>
      <c r="AM19" s="140" t="str">
        <f>U19</f>
        <v xml:space="preserve"> </v>
      </c>
      <c r="AN19" s="141"/>
      <c r="AO19" s="142"/>
      <c r="AP19" s="139" t="s">
        <v>21</v>
      </c>
      <c r="AQ19" s="139"/>
      <c r="AR19" s="44">
        <f t="shared" si="4"/>
        <v>0</v>
      </c>
      <c r="AS19" s="44">
        <f t="shared" si="4"/>
        <v>0</v>
      </c>
      <c r="AT19" s="44">
        <f t="shared" si="4"/>
        <v>0</v>
      </c>
      <c r="AU19" s="44">
        <f t="shared" si="4"/>
        <v>0</v>
      </c>
      <c r="AV19" s="44">
        <f t="shared" si="4"/>
        <v>0</v>
      </c>
      <c r="AW19" s="44">
        <f t="shared" si="4"/>
        <v>0</v>
      </c>
      <c r="AX19" s="44">
        <f t="shared" si="4"/>
        <v>0</v>
      </c>
      <c r="AY19" s="44">
        <f t="shared" si="4"/>
        <v>0</v>
      </c>
      <c r="AZ19" s="44">
        <f t="shared" si="4"/>
        <v>0</v>
      </c>
      <c r="BA19" s="44">
        <f t="shared" si="4"/>
        <v>0</v>
      </c>
      <c r="BB19" s="37"/>
      <c r="BC19" s="38">
        <f>AK19</f>
        <v>0</v>
      </c>
    </row>
    <row r="20" spans="1:55" ht="15" customHeight="1" thickBot="1" x14ac:dyDescent="0.3">
      <c r="B20" s="45"/>
      <c r="C20" s="23"/>
      <c r="D20" s="1"/>
      <c r="E20" s="39"/>
      <c r="F20" s="39"/>
      <c r="G20" s="46"/>
      <c r="H20" s="46"/>
      <c r="I20" s="46"/>
      <c r="J20" s="46"/>
      <c r="K20" s="46"/>
      <c r="L20" s="46"/>
      <c r="M20" s="47" t="s">
        <v>22</v>
      </c>
      <c r="N20" s="46"/>
      <c r="O20" s="46"/>
      <c r="P20" s="46"/>
      <c r="Q20" s="126">
        <f>SUM(R18:R19)</f>
        <v>0</v>
      </c>
      <c r="R20" s="127"/>
      <c r="U20" s="45"/>
      <c r="V20" s="23"/>
      <c r="W20" s="1"/>
      <c r="X20" s="39"/>
      <c r="Y20" s="39"/>
      <c r="Z20" s="46"/>
      <c r="AA20" s="46"/>
      <c r="AB20" s="46"/>
      <c r="AC20" s="46"/>
      <c r="AD20" s="46"/>
      <c r="AE20" s="46"/>
      <c r="AF20" s="47" t="s">
        <v>22</v>
      </c>
      <c r="AG20" s="46"/>
      <c r="AH20" s="46"/>
      <c r="AI20" s="46"/>
      <c r="AJ20" s="126">
        <f>Q20</f>
        <v>0</v>
      </c>
      <c r="AK20" s="127"/>
      <c r="AM20" s="45"/>
      <c r="AN20" s="23"/>
      <c r="AO20" s="1"/>
      <c r="AP20" s="39"/>
      <c r="AQ20" s="39"/>
      <c r="AR20" s="46"/>
      <c r="AS20" s="46"/>
      <c r="AT20" s="46"/>
      <c r="AU20" s="46"/>
      <c r="AV20" s="46"/>
      <c r="AW20" s="46"/>
      <c r="AX20" s="47" t="s">
        <v>22</v>
      </c>
      <c r="AY20" s="46"/>
      <c r="AZ20" s="46"/>
      <c r="BA20" s="46"/>
      <c r="BB20" s="126">
        <f>AJ20</f>
        <v>0</v>
      </c>
      <c r="BC20" s="127"/>
    </row>
    <row r="21" spans="1:55" ht="3.9" customHeight="1" x14ac:dyDescent="0.25"/>
    <row r="22" spans="1:55" ht="12.9" customHeight="1" x14ac:dyDescent="0.3">
      <c r="A22" s="8">
        <v>3</v>
      </c>
      <c r="B22" s="9"/>
      <c r="C22" s="10"/>
      <c r="D22" s="11"/>
      <c r="E22" s="9"/>
      <c r="F22" s="12" t="s">
        <v>16</v>
      </c>
      <c r="G22" s="13"/>
      <c r="H22" s="14"/>
      <c r="I22" s="14"/>
      <c r="J22" s="15"/>
      <c r="K22" s="15"/>
      <c r="L22" s="15"/>
      <c r="M22" s="31" t="s">
        <v>17</v>
      </c>
      <c r="N22" s="31"/>
      <c r="O22" s="31"/>
      <c r="P22" s="31"/>
      <c r="Q22" s="32"/>
      <c r="R22" s="16" t="s">
        <v>0</v>
      </c>
      <c r="T22" s="8">
        <v>3</v>
      </c>
      <c r="U22" s="9"/>
      <c r="V22" s="10"/>
      <c r="W22" s="11"/>
      <c r="X22" s="9"/>
      <c r="Y22" s="12" t="s">
        <v>16</v>
      </c>
      <c r="Z22" s="13"/>
      <c r="AA22" s="14"/>
      <c r="AB22" s="14"/>
      <c r="AC22" s="15"/>
      <c r="AD22" s="15"/>
      <c r="AE22" s="15"/>
      <c r="AF22" s="31" t="s">
        <v>17</v>
      </c>
      <c r="AG22" s="31"/>
      <c r="AH22" s="31"/>
      <c r="AI22" s="31"/>
      <c r="AJ22" s="32"/>
      <c r="AK22" s="16" t="s">
        <v>0</v>
      </c>
      <c r="AL22" s="8">
        <v>3</v>
      </c>
      <c r="AM22" s="9"/>
      <c r="AN22" s="10"/>
      <c r="AO22" s="11"/>
      <c r="AP22" s="9"/>
      <c r="AQ22" s="12" t="s">
        <v>16</v>
      </c>
      <c r="AR22" s="13"/>
      <c r="AS22" s="14"/>
      <c r="AT22" s="14"/>
      <c r="AU22" s="15"/>
      <c r="AV22" s="15"/>
      <c r="AW22" s="15"/>
      <c r="AX22" s="31" t="s">
        <v>17</v>
      </c>
      <c r="AY22" s="31"/>
      <c r="AZ22" s="31"/>
      <c r="BA22" s="31"/>
      <c r="BB22" s="32"/>
      <c r="BC22" s="16" t="s">
        <v>0</v>
      </c>
    </row>
    <row r="23" spans="1:55" ht="14.1" customHeight="1" x14ac:dyDescent="0.3">
      <c r="B23" s="143" t="s">
        <v>20</v>
      </c>
      <c r="C23" s="144"/>
      <c r="D23" s="145"/>
      <c r="E23" s="17"/>
      <c r="F23" s="146">
        <f>Start!C15</f>
        <v>0</v>
      </c>
      <c r="G23" s="146"/>
      <c r="H23" s="146"/>
      <c r="I23" s="146"/>
      <c r="J23" s="146"/>
      <c r="K23" s="146"/>
      <c r="L23" s="43"/>
      <c r="M23" s="147">
        <f>Start!D15</f>
        <v>0</v>
      </c>
      <c r="N23" s="147"/>
      <c r="O23" s="147"/>
      <c r="P23" s="147"/>
      <c r="Q23" s="18"/>
      <c r="R23" s="19"/>
      <c r="U23" s="143" t="s">
        <v>20</v>
      </c>
      <c r="V23" s="144"/>
      <c r="W23" s="145"/>
      <c r="X23" s="17"/>
      <c r="Y23" s="146">
        <f>F23</f>
        <v>0</v>
      </c>
      <c r="Z23" s="146"/>
      <c r="AA23" s="146"/>
      <c r="AB23" s="146"/>
      <c r="AC23" s="146"/>
      <c r="AD23" s="146"/>
      <c r="AE23" s="43"/>
      <c r="AF23" s="147">
        <f>M23</f>
        <v>0</v>
      </c>
      <c r="AG23" s="147"/>
      <c r="AH23" s="147"/>
      <c r="AI23" s="147"/>
      <c r="AJ23" s="18"/>
      <c r="AK23" s="19"/>
      <c r="AM23" s="143" t="s">
        <v>20</v>
      </c>
      <c r="AN23" s="144"/>
      <c r="AO23" s="145"/>
      <c r="AP23" s="17"/>
      <c r="AQ23" s="146">
        <f>Y23</f>
        <v>0</v>
      </c>
      <c r="AR23" s="146"/>
      <c r="AS23" s="146"/>
      <c r="AT23" s="146"/>
      <c r="AU23" s="146"/>
      <c r="AV23" s="146"/>
      <c r="AW23" s="43"/>
      <c r="AX23" s="147">
        <f>AF23</f>
        <v>0</v>
      </c>
      <c r="AY23" s="147"/>
      <c r="AZ23" s="147"/>
      <c r="BA23" s="147"/>
      <c r="BB23" s="18"/>
      <c r="BC23" s="19"/>
    </row>
    <row r="24" spans="1:55" ht="3.9" customHeight="1" x14ac:dyDescent="0.25">
      <c r="B24" s="17"/>
      <c r="C24" s="18"/>
      <c r="D24" s="20"/>
      <c r="E24" s="17"/>
      <c r="F24" s="21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2"/>
      <c r="U24" s="17"/>
      <c r="V24" s="18"/>
      <c r="W24" s="20"/>
      <c r="X24" s="17"/>
      <c r="Y24" s="21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22"/>
      <c r="AM24" s="17"/>
      <c r="AN24" s="18"/>
      <c r="AO24" s="20"/>
      <c r="AP24" s="17"/>
      <c r="AQ24" s="21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22"/>
    </row>
    <row r="25" spans="1:55" ht="15.6" customHeight="1" x14ac:dyDescent="0.25">
      <c r="B25" s="79" t="str">
        <f>IF(Start!O23="x",D18+1," ")</f>
        <v xml:space="preserve"> </v>
      </c>
      <c r="C25" s="35" t="s">
        <v>2</v>
      </c>
      <c r="D25" s="80" t="str">
        <f>IF(Start!O23="x",'1. Runde'!B25+9," ")</f>
        <v xml:space="preserve"> </v>
      </c>
      <c r="E25" s="139" t="s">
        <v>21</v>
      </c>
      <c r="F25" s="139"/>
      <c r="G25" s="2"/>
      <c r="H25" s="2"/>
      <c r="I25" s="2"/>
      <c r="J25" s="2"/>
      <c r="K25" s="2"/>
      <c r="L25" s="2"/>
      <c r="M25" s="2"/>
      <c r="N25" s="2"/>
      <c r="O25" s="2"/>
      <c r="P25" s="2"/>
      <c r="Q25" s="36"/>
      <c r="R25" s="24">
        <f>IF(Start!E15&gt;0,Start!E15,SUM(G25:P25))</f>
        <v>0</v>
      </c>
      <c r="U25" s="79" t="str">
        <f>B25</f>
        <v xml:space="preserve"> </v>
      </c>
      <c r="V25" s="35" t="s">
        <v>2</v>
      </c>
      <c r="W25" s="80" t="str">
        <f>D25</f>
        <v xml:space="preserve"> </v>
      </c>
      <c r="X25" s="139" t="s">
        <v>21</v>
      </c>
      <c r="Y25" s="139"/>
      <c r="Z25" s="44">
        <f>G25</f>
        <v>0</v>
      </c>
      <c r="AA25" s="44">
        <f t="shared" ref="AA25:AI25" si="6">H25</f>
        <v>0</v>
      </c>
      <c r="AB25" s="44">
        <f t="shared" si="6"/>
        <v>0</v>
      </c>
      <c r="AC25" s="44">
        <f t="shared" si="6"/>
        <v>0</v>
      </c>
      <c r="AD25" s="44">
        <f t="shared" si="6"/>
        <v>0</v>
      </c>
      <c r="AE25" s="44">
        <f t="shared" si="6"/>
        <v>0</v>
      </c>
      <c r="AF25" s="44">
        <f t="shared" si="6"/>
        <v>0</v>
      </c>
      <c r="AG25" s="44">
        <f t="shared" si="6"/>
        <v>0</v>
      </c>
      <c r="AH25" s="44">
        <f t="shared" si="6"/>
        <v>0</v>
      </c>
      <c r="AI25" s="44">
        <f t="shared" si="6"/>
        <v>0</v>
      </c>
      <c r="AJ25" s="36"/>
      <c r="AK25" s="24">
        <f>R25</f>
        <v>0</v>
      </c>
      <c r="AM25" s="79" t="str">
        <f>U25</f>
        <v xml:space="preserve"> </v>
      </c>
      <c r="AN25" s="35" t="s">
        <v>2</v>
      </c>
      <c r="AO25" s="80" t="str">
        <f>W25</f>
        <v xml:space="preserve"> </v>
      </c>
      <c r="AP25" s="139" t="s">
        <v>21</v>
      </c>
      <c r="AQ25" s="139"/>
      <c r="AR25" s="44">
        <f t="shared" ref="AR25:BA26" si="7">Z25</f>
        <v>0</v>
      </c>
      <c r="AS25" s="44">
        <f t="shared" si="7"/>
        <v>0</v>
      </c>
      <c r="AT25" s="44">
        <f t="shared" si="7"/>
        <v>0</v>
      </c>
      <c r="AU25" s="44">
        <f t="shared" si="7"/>
        <v>0</v>
      </c>
      <c r="AV25" s="44">
        <f t="shared" si="7"/>
        <v>0</v>
      </c>
      <c r="AW25" s="44">
        <f t="shared" si="7"/>
        <v>0</v>
      </c>
      <c r="AX25" s="44">
        <f t="shared" si="7"/>
        <v>0</v>
      </c>
      <c r="AY25" s="44">
        <f t="shared" si="7"/>
        <v>0</v>
      </c>
      <c r="AZ25" s="44">
        <f t="shared" si="7"/>
        <v>0</v>
      </c>
      <c r="BA25" s="44">
        <f t="shared" si="7"/>
        <v>0</v>
      </c>
      <c r="BB25" s="36"/>
      <c r="BC25" s="24">
        <f>AK25</f>
        <v>0</v>
      </c>
    </row>
    <row r="26" spans="1:55" ht="15.6" customHeight="1" thickBot="1" x14ac:dyDescent="0.3">
      <c r="B26" s="140" t="str">
        <f>IF(Start!O22="x",B19+1," ")</f>
        <v xml:space="preserve"> </v>
      </c>
      <c r="C26" s="141"/>
      <c r="D26" s="142"/>
      <c r="E26" s="139" t="s">
        <v>21</v>
      </c>
      <c r="F26" s="139"/>
      <c r="G26" s="2"/>
      <c r="H26" s="2"/>
      <c r="I26" s="2"/>
      <c r="J26" s="2"/>
      <c r="K26" s="2"/>
      <c r="L26" s="2"/>
      <c r="M26" s="2"/>
      <c r="N26" s="2"/>
      <c r="O26" s="2"/>
      <c r="P26" s="2"/>
      <c r="Q26" s="37"/>
      <c r="R26" s="38">
        <f>IF(Start!F15&gt;0,Start!F15,SUM(G26:P26))</f>
        <v>0</v>
      </c>
      <c r="U26" s="140" t="str">
        <f>B26</f>
        <v xml:space="preserve"> </v>
      </c>
      <c r="V26" s="141"/>
      <c r="W26" s="142"/>
      <c r="X26" s="139" t="s">
        <v>21</v>
      </c>
      <c r="Y26" s="139"/>
      <c r="Z26" s="44">
        <f>G26</f>
        <v>0</v>
      </c>
      <c r="AA26" s="44">
        <f t="shared" ref="AA26:AI26" si="8">H26</f>
        <v>0</v>
      </c>
      <c r="AB26" s="44">
        <f t="shared" si="8"/>
        <v>0</v>
      </c>
      <c r="AC26" s="44">
        <f t="shared" si="8"/>
        <v>0</v>
      </c>
      <c r="AD26" s="44">
        <f t="shared" si="8"/>
        <v>0</v>
      </c>
      <c r="AE26" s="44">
        <f t="shared" si="8"/>
        <v>0</v>
      </c>
      <c r="AF26" s="44">
        <f t="shared" si="8"/>
        <v>0</v>
      </c>
      <c r="AG26" s="44">
        <f t="shared" si="8"/>
        <v>0</v>
      </c>
      <c r="AH26" s="44">
        <f t="shared" si="8"/>
        <v>0</v>
      </c>
      <c r="AI26" s="44">
        <f t="shared" si="8"/>
        <v>0</v>
      </c>
      <c r="AJ26" s="37"/>
      <c r="AK26" s="38">
        <f>R26</f>
        <v>0</v>
      </c>
      <c r="AM26" s="140" t="str">
        <f>U26</f>
        <v xml:space="preserve"> </v>
      </c>
      <c r="AN26" s="141"/>
      <c r="AO26" s="142"/>
      <c r="AP26" s="139" t="s">
        <v>21</v>
      </c>
      <c r="AQ26" s="139"/>
      <c r="AR26" s="44">
        <f t="shared" si="7"/>
        <v>0</v>
      </c>
      <c r="AS26" s="44">
        <f t="shared" si="7"/>
        <v>0</v>
      </c>
      <c r="AT26" s="44">
        <f t="shared" si="7"/>
        <v>0</v>
      </c>
      <c r="AU26" s="44">
        <f t="shared" si="7"/>
        <v>0</v>
      </c>
      <c r="AV26" s="44">
        <f t="shared" si="7"/>
        <v>0</v>
      </c>
      <c r="AW26" s="44">
        <f t="shared" si="7"/>
        <v>0</v>
      </c>
      <c r="AX26" s="44">
        <f t="shared" si="7"/>
        <v>0</v>
      </c>
      <c r="AY26" s="44">
        <f t="shared" si="7"/>
        <v>0</v>
      </c>
      <c r="AZ26" s="44">
        <f t="shared" si="7"/>
        <v>0</v>
      </c>
      <c r="BA26" s="44">
        <f t="shared" si="7"/>
        <v>0</v>
      </c>
      <c r="BB26" s="37"/>
      <c r="BC26" s="38">
        <f>AK26</f>
        <v>0</v>
      </c>
    </row>
    <row r="27" spans="1:55" ht="15" customHeight="1" thickBot="1" x14ac:dyDescent="0.3">
      <c r="B27" s="45"/>
      <c r="C27" s="23"/>
      <c r="D27" s="1"/>
      <c r="E27" s="39"/>
      <c r="F27" s="39"/>
      <c r="G27" s="46"/>
      <c r="H27" s="46"/>
      <c r="I27" s="46"/>
      <c r="J27" s="46"/>
      <c r="K27" s="46"/>
      <c r="L27" s="46"/>
      <c r="M27" s="47" t="s">
        <v>22</v>
      </c>
      <c r="N27" s="46"/>
      <c r="O27" s="46"/>
      <c r="P27" s="46"/>
      <c r="Q27" s="126">
        <f>SUM(R25:R26)</f>
        <v>0</v>
      </c>
      <c r="R27" s="127"/>
      <c r="U27" s="45"/>
      <c r="V27" s="23"/>
      <c r="W27" s="1"/>
      <c r="X27" s="39"/>
      <c r="Y27" s="39"/>
      <c r="Z27" s="46"/>
      <c r="AA27" s="46"/>
      <c r="AB27" s="46"/>
      <c r="AC27" s="46"/>
      <c r="AD27" s="46"/>
      <c r="AE27" s="46"/>
      <c r="AF27" s="47" t="s">
        <v>22</v>
      </c>
      <c r="AG27" s="46"/>
      <c r="AH27" s="46"/>
      <c r="AI27" s="46"/>
      <c r="AJ27" s="126">
        <f>Q27</f>
        <v>0</v>
      </c>
      <c r="AK27" s="127"/>
      <c r="AM27" s="45"/>
      <c r="AN27" s="23"/>
      <c r="AO27" s="1"/>
      <c r="AP27" s="39"/>
      <c r="AQ27" s="39"/>
      <c r="AR27" s="46"/>
      <c r="AS27" s="46"/>
      <c r="AT27" s="46"/>
      <c r="AU27" s="46"/>
      <c r="AV27" s="46"/>
      <c r="AW27" s="46"/>
      <c r="AX27" s="47" t="s">
        <v>22</v>
      </c>
      <c r="AY27" s="46"/>
      <c r="AZ27" s="46"/>
      <c r="BA27" s="46"/>
      <c r="BB27" s="126">
        <f>AJ27</f>
        <v>0</v>
      </c>
      <c r="BC27" s="127"/>
    </row>
    <row r="28" spans="1:55" ht="3.9" customHeight="1" x14ac:dyDescent="0.25"/>
    <row r="29" spans="1:55" ht="12.9" customHeight="1" x14ac:dyDescent="0.3">
      <c r="A29" s="8">
        <v>4</v>
      </c>
      <c r="B29" s="9"/>
      <c r="C29" s="10"/>
      <c r="D29" s="11"/>
      <c r="E29" s="9"/>
      <c r="F29" s="12" t="s">
        <v>16</v>
      </c>
      <c r="G29" s="13"/>
      <c r="H29" s="14"/>
      <c r="I29" s="14"/>
      <c r="J29" s="15"/>
      <c r="K29" s="15"/>
      <c r="L29" s="15"/>
      <c r="M29" s="31" t="s">
        <v>17</v>
      </c>
      <c r="N29" s="31"/>
      <c r="O29" s="31"/>
      <c r="P29" s="31"/>
      <c r="Q29" s="32"/>
      <c r="R29" s="16" t="s">
        <v>0</v>
      </c>
      <c r="T29" s="8">
        <v>4</v>
      </c>
      <c r="U29" s="9"/>
      <c r="V29" s="10"/>
      <c r="W29" s="11"/>
      <c r="X29" s="9"/>
      <c r="Y29" s="12" t="s">
        <v>16</v>
      </c>
      <c r="Z29" s="13"/>
      <c r="AA29" s="14"/>
      <c r="AB29" s="14"/>
      <c r="AC29" s="15"/>
      <c r="AD29" s="15"/>
      <c r="AE29" s="15"/>
      <c r="AF29" s="31" t="s">
        <v>17</v>
      </c>
      <c r="AG29" s="31"/>
      <c r="AH29" s="31"/>
      <c r="AI29" s="31"/>
      <c r="AJ29" s="32"/>
      <c r="AK29" s="16" t="s">
        <v>0</v>
      </c>
      <c r="AL29" s="8">
        <v>4</v>
      </c>
      <c r="AM29" s="9"/>
      <c r="AN29" s="10"/>
      <c r="AO29" s="11"/>
      <c r="AP29" s="9"/>
      <c r="AQ29" s="12" t="s">
        <v>16</v>
      </c>
      <c r="AR29" s="13"/>
      <c r="AS29" s="14"/>
      <c r="AT29" s="14"/>
      <c r="AU29" s="15"/>
      <c r="AV29" s="15"/>
      <c r="AW29" s="15"/>
      <c r="AX29" s="31" t="s">
        <v>17</v>
      </c>
      <c r="AY29" s="31"/>
      <c r="AZ29" s="31"/>
      <c r="BA29" s="31"/>
      <c r="BB29" s="32"/>
      <c r="BC29" s="16" t="s">
        <v>0</v>
      </c>
    </row>
    <row r="30" spans="1:55" ht="14.1" customHeight="1" x14ac:dyDescent="0.3">
      <c r="B30" s="143" t="s">
        <v>20</v>
      </c>
      <c r="C30" s="144"/>
      <c r="D30" s="145"/>
      <c r="E30" s="17"/>
      <c r="F30" s="146">
        <f>Start!C16</f>
        <v>0</v>
      </c>
      <c r="G30" s="146"/>
      <c r="H30" s="146"/>
      <c r="I30" s="146"/>
      <c r="J30" s="146"/>
      <c r="K30" s="146"/>
      <c r="L30" s="43"/>
      <c r="M30" s="147">
        <f>Start!D16</f>
        <v>0</v>
      </c>
      <c r="N30" s="147"/>
      <c r="O30" s="147"/>
      <c r="P30" s="147"/>
      <c r="Q30" s="18"/>
      <c r="R30" s="19"/>
      <c r="U30" s="143" t="s">
        <v>20</v>
      </c>
      <c r="V30" s="144"/>
      <c r="W30" s="145"/>
      <c r="X30" s="17"/>
      <c r="Y30" s="146">
        <f>F30</f>
        <v>0</v>
      </c>
      <c r="Z30" s="146"/>
      <c r="AA30" s="146"/>
      <c r="AB30" s="146"/>
      <c r="AC30" s="146"/>
      <c r="AD30" s="146"/>
      <c r="AE30" s="43"/>
      <c r="AF30" s="147">
        <f>M30</f>
        <v>0</v>
      </c>
      <c r="AG30" s="147"/>
      <c r="AH30" s="147"/>
      <c r="AI30" s="147"/>
      <c r="AJ30" s="18"/>
      <c r="AK30" s="19"/>
      <c r="AM30" s="143" t="s">
        <v>20</v>
      </c>
      <c r="AN30" s="144"/>
      <c r="AO30" s="145"/>
      <c r="AP30" s="17"/>
      <c r="AQ30" s="146">
        <f>Y30</f>
        <v>0</v>
      </c>
      <c r="AR30" s="146"/>
      <c r="AS30" s="146"/>
      <c r="AT30" s="146"/>
      <c r="AU30" s="146"/>
      <c r="AV30" s="146"/>
      <c r="AW30" s="43"/>
      <c r="AX30" s="147">
        <f>AF30</f>
        <v>0</v>
      </c>
      <c r="AY30" s="147"/>
      <c r="AZ30" s="147"/>
      <c r="BA30" s="147"/>
      <c r="BB30" s="18"/>
      <c r="BC30" s="19"/>
    </row>
    <row r="31" spans="1:55" ht="3.9" customHeight="1" x14ac:dyDescent="0.25">
      <c r="B31" s="17"/>
      <c r="C31" s="18"/>
      <c r="D31" s="20"/>
      <c r="E31" s="17"/>
      <c r="F31" s="21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2"/>
      <c r="U31" s="17"/>
      <c r="V31" s="18"/>
      <c r="W31" s="20"/>
      <c r="X31" s="17"/>
      <c r="Y31" s="21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22"/>
      <c r="AM31" s="17"/>
      <c r="AN31" s="18"/>
      <c r="AO31" s="20"/>
      <c r="AP31" s="17"/>
      <c r="AQ31" s="21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22"/>
    </row>
    <row r="32" spans="1:55" ht="15.6" customHeight="1" x14ac:dyDescent="0.25">
      <c r="B32" s="79" t="str">
        <f>IF(Start!O23="x",D25+1," ")</f>
        <v xml:space="preserve"> </v>
      </c>
      <c r="C32" s="35" t="s">
        <v>2</v>
      </c>
      <c r="D32" s="80" t="str">
        <f>IF(Start!O23="x",'1. Runde'!B32+9," ")</f>
        <v xml:space="preserve"> </v>
      </c>
      <c r="E32" s="139" t="s">
        <v>24</v>
      </c>
      <c r="F32" s="139"/>
      <c r="G32" s="2"/>
      <c r="H32" s="2"/>
      <c r="I32" s="2"/>
      <c r="J32" s="2"/>
      <c r="K32" s="2"/>
      <c r="L32" s="2"/>
      <c r="M32" s="2"/>
      <c r="N32" s="2"/>
      <c r="O32" s="2"/>
      <c r="P32" s="2"/>
      <c r="Q32" s="36"/>
      <c r="R32" s="24">
        <f>IF(Start!E16&gt;0,Start!E16,SUM(G32:P32))</f>
        <v>0</v>
      </c>
      <c r="U32" s="79" t="str">
        <f>B32</f>
        <v xml:space="preserve"> </v>
      </c>
      <c r="V32" s="35" t="s">
        <v>2</v>
      </c>
      <c r="W32" s="80" t="str">
        <f>D32</f>
        <v xml:space="preserve"> </v>
      </c>
      <c r="X32" s="139" t="s">
        <v>24</v>
      </c>
      <c r="Y32" s="139"/>
      <c r="Z32" s="44">
        <f>G32</f>
        <v>0</v>
      </c>
      <c r="AA32" s="44">
        <f t="shared" ref="AA32:AI32" si="9">H32</f>
        <v>0</v>
      </c>
      <c r="AB32" s="44">
        <f t="shared" si="9"/>
        <v>0</v>
      </c>
      <c r="AC32" s="44">
        <f t="shared" si="9"/>
        <v>0</v>
      </c>
      <c r="AD32" s="44">
        <f t="shared" si="9"/>
        <v>0</v>
      </c>
      <c r="AE32" s="44">
        <f t="shared" si="9"/>
        <v>0</v>
      </c>
      <c r="AF32" s="44">
        <f t="shared" si="9"/>
        <v>0</v>
      </c>
      <c r="AG32" s="44">
        <f t="shared" si="9"/>
        <v>0</v>
      </c>
      <c r="AH32" s="44">
        <f t="shared" si="9"/>
        <v>0</v>
      </c>
      <c r="AI32" s="44">
        <f t="shared" si="9"/>
        <v>0</v>
      </c>
      <c r="AJ32" s="36"/>
      <c r="AK32" s="24">
        <f>R32</f>
        <v>0</v>
      </c>
      <c r="AM32" s="79" t="str">
        <f>U32</f>
        <v xml:space="preserve"> </v>
      </c>
      <c r="AN32" s="35" t="s">
        <v>2</v>
      </c>
      <c r="AO32" s="80" t="str">
        <f>W32</f>
        <v xml:space="preserve"> </v>
      </c>
      <c r="AP32" s="139" t="s">
        <v>24</v>
      </c>
      <c r="AQ32" s="139"/>
      <c r="AR32" s="44">
        <f t="shared" ref="AR32:BA33" si="10">Z32</f>
        <v>0</v>
      </c>
      <c r="AS32" s="44">
        <f t="shared" si="10"/>
        <v>0</v>
      </c>
      <c r="AT32" s="44">
        <f t="shared" si="10"/>
        <v>0</v>
      </c>
      <c r="AU32" s="44">
        <f t="shared" si="10"/>
        <v>0</v>
      </c>
      <c r="AV32" s="44">
        <f t="shared" si="10"/>
        <v>0</v>
      </c>
      <c r="AW32" s="44">
        <f t="shared" si="10"/>
        <v>0</v>
      </c>
      <c r="AX32" s="44">
        <f t="shared" si="10"/>
        <v>0</v>
      </c>
      <c r="AY32" s="44">
        <f t="shared" si="10"/>
        <v>0</v>
      </c>
      <c r="AZ32" s="44">
        <f t="shared" si="10"/>
        <v>0</v>
      </c>
      <c r="BA32" s="44">
        <f t="shared" si="10"/>
        <v>0</v>
      </c>
      <c r="BB32" s="36"/>
      <c r="BC32" s="24">
        <f>AK32</f>
        <v>0</v>
      </c>
    </row>
    <row r="33" spans="1:55" ht="15.6" customHeight="1" thickBot="1" x14ac:dyDescent="0.3">
      <c r="B33" s="140" t="str">
        <f>IF(Start!O22="x",B26+1," ")</f>
        <v xml:space="preserve"> </v>
      </c>
      <c r="C33" s="141"/>
      <c r="D33" s="142"/>
      <c r="E33" s="139" t="s">
        <v>24</v>
      </c>
      <c r="F33" s="139"/>
      <c r="G33" s="2"/>
      <c r="H33" s="2"/>
      <c r="I33" s="2"/>
      <c r="J33" s="2"/>
      <c r="K33" s="2"/>
      <c r="L33" s="2"/>
      <c r="M33" s="2"/>
      <c r="N33" s="2"/>
      <c r="O33" s="2"/>
      <c r="P33" s="2"/>
      <c r="Q33" s="37"/>
      <c r="R33" s="38">
        <f>IF(Start!F16&gt;0,Start!F16,SUM(G33:P33))</f>
        <v>0</v>
      </c>
      <c r="U33" s="140" t="str">
        <f>B33</f>
        <v xml:space="preserve"> </v>
      </c>
      <c r="V33" s="141"/>
      <c r="W33" s="142"/>
      <c r="X33" s="139" t="s">
        <v>24</v>
      </c>
      <c r="Y33" s="139"/>
      <c r="Z33" s="44">
        <f>G33</f>
        <v>0</v>
      </c>
      <c r="AA33" s="44">
        <f t="shared" ref="AA33:AI33" si="11">H33</f>
        <v>0</v>
      </c>
      <c r="AB33" s="44">
        <f t="shared" si="11"/>
        <v>0</v>
      </c>
      <c r="AC33" s="44">
        <f t="shared" si="11"/>
        <v>0</v>
      </c>
      <c r="AD33" s="44">
        <f t="shared" si="11"/>
        <v>0</v>
      </c>
      <c r="AE33" s="44">
        <f t="shared" si="11"/>
        <v>0</v>
      </c>
      <c r="AF33" s="44">
        <f t="shared" si="11"/>
        <v>0</v>
      </c>
      <c r="AG33" s="44">
        <f t="shared" si="11"/>
        <v>0</v>
      </c>
      <c r="AH33" s="44">
        <f t="shared" si="11"/>
        <v>0</v>
      </c>
      <c r="AI33" s="44">
        <f t="shared" si="11"/>
        <v>0</v>
      </c>
      <c r="AJ33" s="37"/>
      <c r="AK33" s="38">
        <f>R33</f>
        <v>0</v>
      </c>
      <c r="AM33" s="140" t="str">
        <f>U33</f>
        <v xml:space="preserve"> </v>
      </c>
      <c r="AN33" s="141"/>
      <c r="AO33" s="142"/>
      <c r="AP33" s="139" t="s">
        <v>24</v>
      </c>
      <c r="AQ33" s="139"/>
      <c r="AR33" s="44">
        <f t="shared" si="10"/>
        <v>0</v>
      </c>
      <c r="AS33" s="44">
        <f t="shared" si="10"/>
        <v>0</v>
      </c>
      <c r="AT33" s="44">
        <f t="shared" si="10"/>
        <v>0</v>
      </c>
      <c r="AU33" s="44">
        <f t="shared" si="10"/>
        <v>0</v>
      </c>
      <c r="AV33" s="44">
        <f t="shared" si="10"/>
        <v>0</v>
      </c>
      <c r="AW33" s="44">
        <f t="shared" si="10"/>
        <v>0</v>
      </c>
      <c r="AX33" s="44">
        <f t="shared" si="10"/>
        <v>0</v>
      </c>
      <c r="AY33" s="44">
        <f t="shared" si="10"/>
        <v>0</v>
      </c>
      <c r="AZ33" s="44">
        <f t="shared" si="10"/>
        <v>0</v>
      </c>
      <c r="BA33" s="44">
        <f t="shared" si="10"/>
        <v>0</v>
      </c>
      <c r="BB33" s="37"/>
      <c r="BC33" s="38">
        <f>AK33</f>
        <v>0</v>
      </c>
    </row>
    <row r="34" spans="1:55" ht="15" customHeight="1" thickBot="1" x14ac:dyDescent="0.3">
      <c r="B34" s="45"/>
      <c r="C34" s="23"/>
      <c r="D34" s="1"/>
      <c r="E34" s="39"/>
      <c r="F34" s="39"/>
      <c r="G34" s="46"/>
      <c r="H34" s="46"/>
      <c r="I34" s="46"/>
      <c r="J34" s="46"/>
      <c r="K34" s="46"/>
      <c r="L34" s="46"/>
      <c r="M34" s="47" t="s">
        <v>22</v>
      </c>
      <c r="N34" s="46"/>
      <c r="O34" s="46"/>
      <c r="P34" s="46"/>
      <c r="Q34" s="126">
        <f>SUM(R32:R33)</f>
        <v>0</v>
      </c>
      <c r="R34" s="127"/>
      <c r="U34" s="45"/>
      <c r="V34" s="23"/>
      <c r="W34" s="1"/>
      <c r="X34" s="39"/>
      <c r="Y34" s="39"/>
      <c r="Z34" s="46"/>
      <c r="AA34" s="46"/>
      <c r="AB34" s="46"/>
      <c r="AC34" s="46"/>
      <c r="AD34" s="46"/>
      <c r="AE34" s="46"/>
      <c r="AF34" s="47" t="s">
        <v>22</v>
      </c>
      <c r="AG34" s="46"/>
      <c r="AH34" s="46"/>
      <c r="AI34" s="46"/>
      <c r="AJ34" s="126">
        <f>Q34</f>
        <v>0</v>
      </c>
      <c r="AK34" s="127"/>
      <c r="AM34" s="45"/>
      <c r="AN34" s="23"/>
      <c r="AO34" s="1"/>
      <c r="AP34" s="39"/>
      <c r="AQ34" s="39"/>
      <c r="AR34" s="46"/>
      <c r="AS34" s="46"/>
      <c r="AT34" s="46"/>
      <c r="AU34" s="46"/>
      <c r="AV34" s="46"/>
      <c r="AW34" s="46"/>
      <c r="AX34" s="47" t="s">
        <v>22</v>
      </c>
      <c r="AY34" s="46"/>
      <c r="AZ34" s="46"/>
      <c r="BA34" s="46"/>
      <c r="BB34" s="126">
        <f>AJ34</f>
        <v>0</v>
      </c>
      <c r="BC34" s="127"/>
    </row>
    <row r="35" spans="1:55" ht="3.9" customHeight="1" x14ac:dyDescent="0.25"/>
    <row r="36" spans="1:55" ht="12.9" customHeight="1" x14ac:dyDescent="0.3">
      <c r="A36" s="8">
        <v>5</v>
      </c>
      <c r="B36" s="9"/>
      <c r="C36" s="10"/>
      <c r="D36" s="11"/>
      <c r="E36" s="9"/>
      <c r="F36" s="12" t="s">
        <v>16</v>
      </c>
      <c r="G36" s="13"/>
      <c r="H36" s="14"/>
      <c r="I36" s="14"/>
      <c r="J36" s="15"/>
      <c r="K36" s="15"/>
      <c r="L36" s="15"/>
      <c r="M36" s="31" t="s">
        <v>17</v>
      </c>
      <c r="N36" s="31"/>
      <c r="O36" s="31"/>
      <c r="P36" s="31"/>
      <c r="Q36" s="32"/>
      <c r="R36" s="16" t="s">
        <v>0</v>
      </c>
      <c r="T36" s="8">
        <v>5</v>
      </c>
      <c r="U36" s="9"/>
      <c r="V36" s="10"/>
      <c r="W36" s="11"/>
      <c r="X36" s="9"/>
      <c r="Y36" s="12" t="s">
        <v>16</v>
      </c>
      <c r="Z36" s="13"/>
      <c r="AA36" s="14"/>
      <c r="AB36" s="14"/>
      <c r="AC36" s="15"/>
      <c r="AD36" s="15"/>
      <c r="AE36" s="15"/>
      <c r="AF36" s="31" t="s">
        <v>17</v>
      </c>
      <c r="AG36" s="31"/>
      <c r="AH36" s="31"/>
      <c r="AI36" s="31"/>
      <c r="AJ36" s="32"/>
      <c r="AK36" s="16" t="s">
        <v>0</v>
      </c>
      <c r="AL36" s="8">
        <v>5</v>
      </c>
      <c r="AM36" s="9"/>
      <c r="AN36" s="10"/>
      <c r="AO36" s="11"/>
      <c r="AP36" s="9"/>
      <c r="AQ36" s="12" t="s">
        <v>16</v>
      </c>
      <c r="AR36" s="13"/>
      <c r="AS36" s="14"/>
      <c r="AT36" s="14"/>
      <c r="AU36" s="15"/>
      <c r="AV36" s="15"/>
      <c r="AW36" s="15"/>
      <c r="AX36" s="31" t="s">
        <v>17</v>
      </c>
      <c r="AY36" s="31"/>
      <c r="AZ36" s="31"/>
      <c r="BA36" s="31"/>
      <c r="BB36" s="32"/>
      <c r="BC36" s="16" t="s">
        <v>0</v>
      </c>
    </row>
    <row r="37" spans="1:55" ht="14.1" customHeight="1" x14ac:dyDescent="0.3">
      <c r="B37" s="143" t="s">
        <v>20</v>
      </c>
      <c r="C37" s="144"/>
      <c r="D37" s="145"/>
      <c r="E37" s="17"/>
      <c r="F37" s="146">
        <f>Start!C17</f>
        <v>0</v>
      </c>
      <c r="G37" s="146"/>
      <c r="H37" s="146"/>
      <c r="I37" s="146"/>
      <c r="J37" s="146"/>
      <c r="K37" s="146"/>
      <c r="L37" s="43"/>
      <c r="M37" s="147">
        <f>Start!D17</f>
        <v>0</v>
      </c>
      <c r="N37" s="147"/>
      <c r="O37" s="147"/>
      <c r="P37" s="147"/>
      <c r="Q37" s="18"/>
      <c r="R37" s="19"/>
      <c r="U37" s="143" t="s">
        <v>20</v>
      </c>
      <c r="V37" s="144"/>
      <c r="W37" s="145"/>
      <c r="X37" s="17"/>
      <c r="Y37" s="146">
        <f>F37</f>
        <v>0</v>
      </c>
      <c r="Z37" s="146"/>
      <c r="AA37" s="146"/>
      <c r="AB37" s="146"/>
      <c r="AC37" s="146"/>
      <c r="AD37" s="146"/>
      <c r="AE37" s="43"/>
      <c r="AF37" s="147">
        <f>M37</f>
        <v>0</v>
      </c>
      <c r="AG37" s="147"/>
      <c r="AH37" s="147"/>
      <c r="AI37" s="147"/>
      <c r="AJ37" s="18"/>
      <c r="AK37" s="19"/>
      <c r="AM37" s="143" t="s">
        <v>20</v>
      </c>
      <c r="AN37" s="144"/>
      <c r="AO37" s="145"/>
      <c r="AP37" s="17"/>
      <c r="AQ37" s="146">
        <f>Y37</f>
        <v>0</v>
      </c>
      <c r="AR37" s="146"/>
      <c r="AS37" s="146"/>
      <c r="AT37" s="146"/>
      <c r="AU37" s="146"/>
      <c r="AV37" s="146"/>
      <c r="AW37" s="43"/>
      <c r="AX37" s="147">
        <f>AF37</f>
        <v>0</v>
      </c>
      <c r="AY37" s="147"/>
      <c r="AZ37" s="147"/>
      <c r="BA37" s="147"/>
      <c r="BB37" s="18"/>
      <c r="BC37" s="19"/>
    </row>
    <row r="38" spans="1:55" ht="3.9" customHeight="1" x14ac:dyDescent="0.25">
      <c r="B38" s="17"/>
      <c r="C38" s="18"/>
      <c r="D38" s="20"/>
      <c r="E38" s="17"/>
      <c r="F38" s="2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2"/>
      <c r="U38" s="17"/>
      <c r="V38" s="18"/>
      <c r="W38" s="20"/>
      <c r="X38" s="17"/>
      <c r="Y38" s="21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22"/>
      <c r="AM38" s="17"/>
      <c r="AN38" s="18"/>
      <c r="AO38" s="20"/>
      <c r="AP38" s="17"/>
      <c r="AQ38" s="21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22"/>
    </row>
    <row r="39" spans="1:55" ht="15.6" customHeight="1" x14ac:dyDescent="0.25">
      <c r="B39" s="79" t="str">
        <f>IF(Start!O23="x",D32+1," ")</f>
        <v xml:space="preserve"> </v>
      </c>
      <c r="C39" s="35" t="s">
        <v>2</v>
      </c>
      <c r="D39" s="80" t="str">
        <f>IF(Start!O23="x",'1. Runde'!B39+9," ")</f>
        <v xml:space="preserve"> </v>
      </c>
      <c r="E39" s="139" t="s">
        <v>24</v>
      </c>
      <c r="F39" s="139"/>
      <c r="G39" s="2"/>
      <c r="H39" s="2"/>
      <c r="I39" s="2"/>
      <c r="J39" s="2"/>
      <c r="K39" s="2"/>
      <c r="L39" s="2"/>
      <c r="M39" s="2"/>
      <c r="N39" s="2"/>
      <c r="O39" s="2"/>
      <c r="P39" s="2"/>
      <c r="Q39" s="36"/>
      <c r="R39" s="24">
        <f>IF(Start!E17&gt;0,Start!E17,SUM(G39:P39))</f>
        <v>0</v>
      </c>
      <c r="U39" s="79" t="str">
        <f>B39</f>
        <v xml:space="preserve"> </v>
      </c>
      <c r="V39" s="35" t="s">
        <v>2</v>
      </c>
      <c r="W39" s="80" t="str">
        <f>D39</f>
        <v xml:space="preserve"> </v>
      </c>
      <c r="X39" s="139" t="s">
        <v>24</v>
      </c>
      <c r="Y39" s="139"/>
      <c r="Z39" s="44">
        <f>G39</f>
        <v>0</v>
      </c>
      <c r="AA39" s="44">
        <f t="shared" ref="AA39:AI39" si="12">H39</f>
        <v>0</v>
      </c>
      <c r="AB39" s="44">
        <f t="shared" si="12"/>
        <v>0</v>
      </c>
      <c r="AC39" s="44">
        <f t="shared" si="12"/>
        <v>0</v>
      </c>
      <c r="AD39" s="44">
        <f t="shared" si="12"/>
        <v>0</v>
      </c>
      <c r="AE39" s="44">
        <f t="shared" si="12"/>
        <v>0</v>
      </c>
      <c r="AF39" s="44">
        <f t="shared" si="12"/>
        <v>0</v>
      </c>
      <c r="AG39" s="44">
        <f t="shared" si="12"/>
        <v>0</v>
      </c>
      <c r="AH39" s="44">
        <f t="shared" si="12"/>
        <v>0</v>
      </c>
      <c r="AI39" s="44">
        <f t="shared" si="12"/>
        <v>0</v>
      </c>
      <c r="AJ39" s="36"/>
      <c r="AK39" s="24">
        <f>R39</f>
        <v>0</v>
      </c>
      <c r="AM39" s="79" t="str">
        <f>U39</f>
        <v xml:space="preserve"> </v>
      </c>
      <c r="AN39" s="35" t="s">
        <v>2</v>
      </c>
      <c r="AO39" s="80" t="str">
        <f>W39</f>
        <v xml:space="preserve"> </v>
      </c>
      <c r="AP39" s="139" t="s">
        <v>24</v>
      </c>
      <c r="AQ39" s="139"/>
      <c r="AR39" s="44">
        <f t="shared" ref="AR39:BA40" si="13">Z39</f>
        <v>0</v>
      </c>
      <c r="AS39" s="44">
        <f t="shared" si="13"/>
        <v>0</v>
      </c>
      <c r="AT39" s="44">
        <f t="shared" si="13"/>
        <v>0</v>
      </c>
      <c r="AU39" s="44">
        <f t="shared" si="13"/>
        <v>0</v>
      </c>
      <c r="AV39" s="44">
        <f t="shared" si="13"/>
        <v>0</v>
      </c>
      <c r="AW39" s="44">
        <f t="shared" si="13"/>
        <v>0</v>
      </c>
      <c r="AX39" s="44">
        <f t="shared" si="13"/>
        <v>0</v>
      </c>
      <c r="AY39" s="44">
        <f t="shared" si="13"/>
        <v>0</v>
      </c>
      <c r="AZ39" s="44">
        <f t="shared" si="13"/>
        <v>0</v>
      </c>
      <c r="BA39" s="44">
        <f t="shared" si="13"/>
        <v>0</v>
      </c>
      <c r="BB39" s="36"/>
      <c r="BC39" s="24">
        <f>AK39</f>
        <v>0</v>
      </c>
    </row>
    <row r="40" spans="1:55" ht="15.6" customHeight="1" thickBot="1" x14ac:dyDescent="0.3">
      <c r="B40" s="140" t="str">
        <f>IF(Start!O22="x",B33+1," ")</f>
        <v xml:space="preserve"> </v>
      </c>
      <c r="C40" s="141"/>
      <c r="D40" s="142"/>
      <c r="E40" s="139" t="s">
        <v>24</v>
      </c>
      <c r="F40" s="139"/>
      <c r="G40" s="2"/>
      <c r="H40" s="2"/>
      <c r="I40" s="2"/>
      <c r="J40" s="2"/>
      <c r="K40" s="2"/>
      <c r="L40" s="2"/>
      <c r="M40" s="2"/>
      <c r="N40" s="2"/>
      <c r="O40" s="2"/>
      <c r="P40" s="2"/>
      <c r="Q40" s="37"/>
      <c r="R40" s="38">
        <f>IF(Start!F17&gt;0,Start!F17,SUM(G40:P40))</f>
        <v>0</v>
      </c>
      <c r="U40" s="140" t="str">
        <f>B40</f>
        <v xml:space="preserve"> </v>
      </c>
      <c r="V40" s="141"/>
      <c r="W40" s="142"/>
      <c r="X40" s="139" t="s">
        <v>24</v>
      </c>
      <c r="Y40" s="139"/>
      <c r="Z40" s="44">
        <f>G40</f>
        <v>0</v>
      </c>
      <c r="AA40" s="44">
        <f t="shared" ref="AA40:AI40" si="14">H40</f>
        <v>0</v>
      </c>
      <c r="AB40" s="44">
        <f t="shared" si="14"/>
        <v>0</v>
      </c>
      <c r="AC40" s="44">
        <f t="shared" si="14"/>
        <v>0</v>
      </c>
      <c r="AD40" s="44">
        <f t="shared" si="14"/>
        <v>0</v>
      </c>
      <c r="AE40" s="44">
        <f t="shared" si="14"/>
        <v>0</v>
      </c>
      <c r="AF40" s="44">
        <f t="shared" si="14"/>
        <v>0</v>
      </c>
      <c r="AG40" s="44">
        <f t="shared" si="14"/>
        <v>0</v>
      </c>
      <c r="AH40" s="44">
        <f t="shared" si="14"/>
        <v>0</v>
      </c>
      <c r="AI40" s="44">
        <f t="shared" si="14"/>
        <v>0</v>
      </c>
      <c r="AJ40" s="37"/>
      <c r="AK40" s="38">
        <f>R40</f>
        <v>0</v>
      </c>
      <c r="AM40" s="140" t="str">
        <f>U40</f>
        <v xml:space="preserve"> </v>
      </c>
      <c r="AN40" s="141"/>
      <c r="AO40" s="142"/>
      <c r="AP40" s="139" t="s">
        <v>24</v>
      </c>
      <c r="AQ40" s="139"/>
      <c r="AR40" s="44">
        <f t="shared" si="13"/>
        <v>0</v>
      </c>
      <c r="AS40" s="44">
        <f t="shared" si="13"/>
        <v>0</v>
      </c>
      <c r="AT40" s="44">
        <f t="shared" si="13"/>
        <v>0</v>
      </c>
      <c r="AU40" s="44">
        <f t="shared" si="13"/>
        <v>0</v>
      </c>
      <c r="AV40" s="44">
        <f t="shared" si="13"/>
        <v>0</v>
      </c>
      <c r="AW40" s="44">
        <f t="shared" si="13"/>
        <v>0</v>
      </c>
      <c r="AX40" s="44">
        <f t="shared" si="13"/>
        <v>0</v>
      </c>
      <c r="AY40" s="44">
        <f t="shared" si="13"/>
        <v>0</v>
      </c>
      <c r="AZ40" s="44">
        <f t="shared" si="13"/>
        <v>0</v>
      </c>
      <c r="BA40" s="44">
        <f t="shared" si="13"/>
        <v>0</v>
      </c>
      <c r="BB40" s="37"/>
      <c r="BC40" s="38">
        <f>AK40</f>
        <v>0</v>
      </c>
    </row>
    <row r="41" spans="1:55" ht="15" customHeight="1" thickBot="1" x14ac:dyDescent="0.3">
      <c r="B41" s="45"/>
      <c r="C41" s="23"/>
      <c r="D41" s="1"/>
      <c r="E41" s="39"/>
      <c r="F41" s="39"/>
      <c r="G41" s="46"/>
      <c r="H41" s="46"/>
      <c r="I41" s="46"/>
      <c r="J41" s="46"/>
      <c r="K41" s="46"/>
      <c r="L41" s="46"/>
      <c r="M41" s="47" t="s">
        <v>22</v>
      </c>
      <c r="N41" s="46"/>
      <c r="O41" s="46"/>
      <c r="P41" s="46"/>
      <c r="Q41" s="126">
        <f>SUM(R39:R40)</f>
        <v>0</v>
      </c>
      <c r="R41" s="127"/>
      <c r="U41" s="45"/>
      <c r="V41" s="23"/>
      <c r="W41" s="1"/>
      <c r="X41" s="39"/>
      <c r="Y41" s="39"/>
      <c r="Z41" s="46"/>
      <c r="AA41" s="46"/>
      <c r="AB41" s="46"/>
      <c r="AC41" s="46"/>
      <c r="AD41" s="46"/>
      <c r="AE41" s="46"/>
      <c r="AF41" s="47" t="s">
        <v>22</v>
      </c>
      <c r="AG41" s="46"/>
      <c r="AH41" s="46"/>
      <c r="AI41" s="46"/>
      <c r="AJ41" s="126">
        <f>Q41</f>
        <v>0</v>
      </c>
      <c r="AK41" s="127"/>
      <c r="AM41" s="45"/>
      <c r="AN41" s="23"/>
      <c r="AO41" s="1"/>
      <c r="AP41" s="39"/>
      <c r="AQ41" s="39"/>
      <c r="AR41" s="46"/>
      <c r="AS41" s="46"/>
      <c r="AT41" s="46"/>
      <c r="AU41" s="46"/>
      <c r="AV41" s="46"/>
      <c r="AW41" s="46"/>
      <c r="AX41" s="47" t="s">
        <v>22</v>
      </c>
      <c r="AY41" s="46"/>
      <c r="AZ41" s="46"/>
      <c r="BA41" s="46"/>
      <c r="BB41" s="126">
        <f>AJ41</f>
        <v>0</v>
      </c>
      <c r="BC41" s="127"/>
    </row>
    <row r="42" spans="1:55" ht="12.75" customHeight="1" thickBot="1" x14ac:dyDescent="0.3">
      <c r="B42" s="128" t="s">
        <v>29</v>
      </c>
      <c r="C42" s="128"/>
      <c r="D42" s="128"/>
      <c r="E42" s="128"/>
      <c r="F42" s="128"/>
      <c r="G42" s="128"/>
      <c r="H42" s="128"/>
      <c r="I42" s="130" t="s">
        <v>26</v>
      </c>
      <c r="J42" s="130"/>
      <c r="K42" s="130"/>
      <c r="L42" s="130"/>
      <c r="M42" s="130"/>
      <c r="N42" s="130"/>
      <c r="O42" s="130"/>
      <c r="P42" s="48"/>
      <c r="U42" s="128" t="s">
        <v>29</v>
      </c>
      <c r="V42" s="128"/>
      <c r="W42" s="128"/>
      <c r="X42" s="128"/>
      <c r="Y42" s="128"/>
      <c r="Z42" s="128"/>
      <c r="AA42" s="128"/>
      <c r="AB42" s="130" t="s">
        <v>26</v>
      </c>
      <c r="AC42" s="130"/>
      <c r="AD42" s="130"/>
      <c r="AE42" s="130"/>
      <c r="AF42" s="130"/>
      <c r="AG42" s="130"/>
      <c r="AH42" s="130"/>
      <c r="AI42" s="48"/>
      <c r="AM42" s="128" t="s">
        <v>29</v>
      </c>
      <c r="AN42" s="128"/>
      <c r="AO42" s="128"/>
      <c r="AP42" s="128"/>
      <c r="AQ42" s="128"/>
      <c r="AR42" s="128"/>
      <c r="AS42" s="128"/>
      <c r="AT42" s="130" t="s">
        <v>26</v>
      </c>
      <c r="AU42" s="130"/>
      <c r="AV42" s="130"/>
      <c r="AW42" s="130"/>
      <c r="AX42" s="130"/>
      <c r="AY42" s="130"/>
      <c r="AZ42" s="130"/>
      <c r="BA42" s="48"/>
    </row>
    <row r="43" spans="1:55" ht="12.75" customHeight="1" x14ac:dyDescent="0.25">
      <c r="B43" s="129"/>
      <c r="C43" s="129"/>
      <c r="D43" s="129"/>
      <c r="E43" s="129"/>
      <c r="F43" s="129"/>
      <c r="G43" s="129"/>
      <c r="H43" s="129"/>
      <c r="I43" s="131"/>
      <c r="J43" s="131"/>
      <c r="K43" s="131"/>
      <c r="L43" s="131"/>
      <c r="M43" s="131"/>
      <c r="N43" s="131"/>
      <c r="O43" s="131"/>
      <c r="P43" s="132">
        <f>SUM(Q13+Q20+Q27+Q34+Q41)</f>
        <v>0</v>
      </c>
      <c r="Q43" s="133"/>
      <c r="R43" s="134"/>
      <c r="U43" s="129"/>
      <c r="V43" s="129"/>
      <c r="W43" s="129"/>
      <c r="X43" s="129"/>
      <c r="Y43" s="129"/>
      <c r="Z43" s="129"/>
      <c r="AA43" s="129"/>
      <c r="AB43" s="131"/>
      <c r="AC43" s="131"/>
      <c r="AD43" s="131"/>
      <c r="AE43" s="131"/>
      <c r="AF43" s="131"/>
      <c r="AG43" s="131"/>
      <c r="AH43" s="131"/>
      <c r="AI43" s="132">
        <f>P43</f>
        <v>0</v>
      </c>
      <c r="AJ43" s="133"/>
      <c r="AK43" s="134"/>
      <c r="AM43" s="129"/>
      <c r="AN43" s="129"/>
      <c r="AO43" s="129"/>
      <c r="AP43" s="129"/>
      <c r="AQ43" s="129"/>
      <c r="AR43" s="129"/>
      <c r="AS43" s="129"/>
      <c r="AT43" s="131"/>
      <c r="AU43" s="131"/>
      <c r="AV43" s="131"/>
      <c r="AW43" s="131"/>
      <c r="AX43" s="131"/>
      <c r="AY43" s="131"/>
      <c r="AZ43" s="131"/>
      <c r="BA43" s="132">
        <f>AI43</f>
        <v>0</v>
      </c>
      <c r="BB43" s="133"/>
      <c r="BC43" s="134"/>
    </row>
    <row r="44" spans="1:55" ht="12.75" customHeight="1" thickBot="1" x14ac:dyDescent="0.3">
      <c r="B44" s="129"/>
      <c r="C44" s="129"/>
      <c r="D44" s="129"/>
      <c r="E44" s="129"/>
      <c r="F44" s="129"/>
      <c r="G44" s="129"/>
      <c r="H44" s="129"/>
      <c r="I44" s="138">
        <f>Start!C25</f>
        <v>0</v>
      </c>
      <c r="J44" s="138"/>
      <c r="K44" s="138"/>
      <c r="L44" s="138"/>
      <c r="M44" s="138"/>
      <c r="N44" s="138"/>
      <c r="P44" s="135"/>
      <c r="Q44" s="136"/>
      <c r="R44" s="137"/>
      <c r="U44" s="129"/>
      <c r="V44" s="129"/>
      <c r="W44" s="129"/>
      <c r="X44" s="129"/>
      <c r="Y44" s="129"/>
      <c r="Z44" s="129"/>
      <c r="AA44" s="129"/>
      <c r="AB44" s="138">
        <f>I44</f>
        <v>0</v>
      </c>
      <c r="AC44" s="138"/>
      <c r="AD44" s="138"/>
      <c r="AE44" s="138"/>
      <c r="AF44" s="138"/>
      <c r="AG44" s="138"/>
      <c r="AI44" s="135"/>
      <c r="AJ44" s="136"/>
      <c r="AK44" s="137"/>
      <c r="AM44" s="129"/>
      <c r="AN44" s="129"/>
      <c r="AO44" s="129"/>
      <c r="AP44" s="129"/>
      <c r="AQ44" s="129"/>
      <c r="AR44" s="129"/>
      <c r="AS44" s="129"/>
      <c r="AT44" s="138">
        <f>AB44</f>
        <v>0</v>
      </c>
      <c r="AU44" s="138"/>
      <c r="AV44" s="138"/>
      <c r="AW44" s="138"/>
      <c r="AX44" s="138"/>
      <c r="AY44" s="138"/>
      <c r="BA44" s="135"/>
      <c r="BB44" s="136"/>
      <c r="BC44" s="137"/>
    </row>
    <row r="45" spans="1:55" ht="12.75" customHeight="1" x14ac:dyDescent="0.25">
      <c r="B45" s="129"/>
      <c r="C45" s="129"/>
      <c r="D45" s="129"/>
      <c r="E45" s="129"/>
      <c r="F45" s="129"/>
      <c r="G45" s="129"/>
      <c r="H45" s="129"/>
      <c r="I45" s="124">
        <f>Start!C26</f>
        <v>0</v>
      </c>
      <c r="J45" s="124"/>
      <c r="K45" s="124"/>
      <c r="L45" s="124"/>
      <c r="M45" s="124"/>
      <c r="N45" s="124"/>
      <c r="P45" s="25" t="s">
        <v>39</v>
      </c>
      <c r="Q45" s="26"/>
      <c r="U45" s="129"/>
      <c r="V45" s="129"/>
      <c r="W45" s="129"/>
      <c r="X45" s="129"/>
      <c r="Y45" s="129"/>
      <c r="Z45" s="129"/>
      <c r="AA45" s="129"/>
      <c r="AB45" s="138">
        <f>I45</f>
        <v>0</v>
      </c>
      <c r="AC45" s="138"/>
      <c r="AD45" s="138"/>
      <c r="AE45" s="138"/>
      <c r="AF45" s="138"/>
      <c r="AG45" s="138"/>
      <c r="AI45" s="25" t="s">
        <v>39</v>
      </c>
      <c r="AJ45" s="26"/>
      <c r="AM45" s="129"/>
      <c r="AN45" s="129"/>
      <c r="AO45" s="129"/>
      <c r="AP45" s="129"/>
      <c r="AQ45" s="129"/>
      <c r="AR45" s="129"/>
      <c r="AS45" s="129"/>
      <c r="AT45" s="138">
        <f>AB45</f>
        <v>0</v>
      </c>
      <c r="AU45" s="138"/>
      <c r="AV45" s="138"/>
      <c r="AW45" s="138"/>
      <c r="AX45" s="138"/>
      <c r="AY45" s="138"/>
      <c r="BA45" s="25" t="s">
        <v>39</v>
      </c>
      <c r="BB45" s="26"/>
    </row>
    <row r="46" spans="1:55" s="28" customFormat="1" ht="12.75" customHeight="1" x14ac:dyDescent="0.25">
      <c r="A46" s="27"/>
      <c r="B46" s="129"/>
      <c r="C46" s="129"/>
      <c r="D46" s="129"/>
      <c r="E46" s="129"/>
      <c r="F46" s="129"/>
      <c r="G46" s="129"/>
      <c r="H46" s="129"/>
      <c r="I46" s="124">
        <f>Start!C27</f>
        <v>0</v>
      </c>
      <c r="J46" s="124"/>
      <c r="K46" s="124"/>
      <c r="L46" s="124"/>
      <c r="M46" s="124"/>
      <c r="N46" s="124"/>
      <c r="P46" s="41" t="s">
        <v>27</v>
      </c>
      <c r="T46" s="27"/>
      <c r="U46" s="129"/>
      <c r="V46" s="129"/>
      <c r="W46" s="129"/>
      <c r="X46" s="129"/>
      <c r="Y46" s="129"/>
      <c r="Z46" s="129"/>
      <c r="AA46" s="129"/>
      <c r="AB46" s="138">
        <f>I46</f>
        <v>0</v>
      </c>
      <c r="AC46" s="138"/>
      <c r="AD46" s="138"/>
      <c r="AE46" s="138"/>
      <c r="AF46" s="138"/>
      <c r="AG46" s="138"/>
      <c r="AI46" s="41" t="s">
        <v>27</v>
      </c>
      <c r="AL46" s="27"/>
      <c r="AM46" s="129"/>
      <c r="AN46" s="129"/>
      <c r="AO46" s="129"/>
      <c r="AP46" s="129"/>
      <c r="AQ46" s="129"/>
      <c r="AR46" s="129"/>
      <c r="AS46" s="129"/>
      <c r="AT46" s="138">
        <f>AB46</f>
        <v>0</v>
      </c>
      <c r="AU46" s="138"/>
      <c r="AV46" s="138"/>
      <c r="AW46" s="138"/>
      <c r="AX46" s="138"/>
      <c r="AY46" s="138"/>
      <c r="BA46" s="41" t="s">
        <v>27</v>
      </c>
    </row>
    <row r="47" spans="1:55" ht="12.75" customHeight="1" x14ac:dyDescent="0.3">
      <c r="B47" s="123">
        <f>Start!C25</f>
        <v>0</v>
      </c>
      <c r="C47" s="123"/>
      <c r="D47" s="123"/>
      <c r="E47" s="123"/>
      <c r="F47" s="123"/>
      <c r="G47" s="123"/>
      <c r="H47" s="34"/>
      <c r="I47" s="124">
        <f>Start!C28</f>
        <v>0</v>
      </c>
      <c r="J47" s="124"/>
      <c r="K47" s="124"/>
      <c r="L47" s="124"/>
      <c r="M47" s="124"/>
      <c r="N47" s="124"/>
      <c r="O47" s="40"/>
      <c r="U47" s="123">
        <f>B47</f>
        <v>0</v>
      </c>
      <c r="V47" s="123"/>
      <c r="W47" s="123"/>
      <c r="X47" s="123"/>
      <c r="Y47" s="123"/>
      <c r="Z47" s="123"/>
      <c r="AA47" s="34"/>
      <c r="AB47" s="124">
        <f>I47</f>
        <v>0</v>
      </c>
      <c r="AC47" s="124"/>
      <c r="AD47" s="124"/>
      <c r="AE47" s="124"/>
      <c r="AF47" s="124"/>
      <c r="AG47" s="124"/>
      <c r="AH47" s="40"/>
      <c r="AM47" s="123">
        <f>U47</f>
        <v>0</v>
      </c>
      <c r="AN47" s="123"/>
      <c r="AO47" s="123"/>
      <c r="AP47" s="123"/>
      <c r="AQ47" s="123"/>
      <c r="AR47" s="123"/>
      <c r="AS47" s="34"/>
      <c r="AT47" s="124">
        <f>AB47</f>
        <v>0</v>
      </c>
      <c r="AU47" s="124"/>
      <c r="AV47" s="124"/>
      <c r="AW47" s="124"/>
      <c r="AX47" s="124"/>
      <c r="AY47" s="124"/>
      <c r="AZ47" s="40"/>
    </row>
    <row r="48" spans="1:55" ht="18.75" customHeight="1" x14ac:dyDescent="0.35">
      <c r="B48" s="125"/>
      <c r="C48" s="125"/>
      <c r="D48" s="125"/>
      <c r="E48" s="125"/>
      <c r="F48" s="125"/>
      <c r="G48" s="125"/>
      <c r="U48" s="125"/>
      <c r="V48" s="125"/>
      <c r="W48" s="125"/>
      <c r="X48" s="125"/>
      <c r="Y48" s="125"/>
      <c r="Z48" s="125"/>
      <c r="AM48" s="125"/>
      <c r="AN48" s="125"/>
      <c r="AO48" s="125"/>
      <c r="AP48" s="125"/>
      <c r="AQ48" s="125"/>
      <c r="AR48" s="125"/>
    </row>
  </sheetData>
  <sheetProtection algorithmName="SHA-512" hashValue="Ts9Qm7eELEBRfX+hD8RL0MAhhqTbFlX+67MkZcYGXRFRLbGBhryGR9lCLcH7UosyLkeXuGIF7kNd4aBQMvni1w==" saltValue="10x1en2xINzb36ka4Tr9RQ==" spinCount="100000" sheet="1" objects="1" scenarios="1" selectLockedCells="1"/>
  <mergeCells count="152">
    <mergeCell ref="B12:D12"/>
    <mergeCell ref="Q13:R13"/>
    <mergeCell ref="E12:F12"/>
    <mergeCell ref="B26:D26"/>
    <mergeCell ref="B23:D23"/>
    <mergeCell ref="F23:K23"/>
    <mergeCell ref="B16:D16"/>
    <mergeCell ref="M23:P23"/>
    <mergeCell ref="E18:F18"/>
    <mergeCell ref="M16:P16"/>
    <mergeCell ref="F16:K16"/>
    <mergeCell ref="E19:F19"/>
    <mergeCell ref="B19:D19"/>
    <mergeCell ref="E25:F25"/>
    <mergeCell ref="M30:P30"/>
    <mergeCell ref="Q34:R34"/>
    <mergeCell ref="E26:F26"/>
    <mergeCell ref="X19:Y19"/>
    <mergeCell ref="X26:Y26"/>
    <mergeCell ref="B33:D33"/>
    <mergeCell ref="B48:G48"/>
    <mergeCell ref="P43:R44"/>
    <mergeCell ref="B37:D37"/>
    <mergeCell ref="F37:K37"/>
    <mergeCell ref="M37:P37"/>
    <mergeCell ref="I46:N46"/>
    <mergeCell ref="I44:N44"/>
    <mergeCell ref="E39:F39"/>
    <mergeCell ref="I45:N45"/>
    <mergeCell ref="E40:F40"/>
    <mergeCell ref="B42:H46"/>
    <mergeCell ref="B47:G47"/>
    <mergeCell ref="I47:N47"/>
    <mergeCell ref="I42:O43"/>
    <mergeCell ref="B40:D40"/>
    <mergeCell ref="Q41:R41"/>
    <mergeCell ref="A5:B5"/>
    <mergeCell ref="M5:N5"/>
    <mergeCell ref="P5:Q5"/>
    <mergeCell ref="E11:F11"/>
    <mergeCell ref="M9:P9"/>
    <mergeCell ref="C5:L5"/>
    <mergeCell ref="K6:R7"/>
    <mergeCell ref="E6:H7"/>
    <mergeCell ref="B9:D9"/>
    <mergeCell ref="F9:K9"/>
    <mergeCell ref="B30:D30"/>
    <mergeCell ref="F30:K30"/>
    <mergeCell ref="E33:F33"/>
    <mergeCell ref="E32:F32"/>
    <mergeCell ref="AI43:AK44"/>
    <mergeCell ref="AB44:AG44"/>
    <mergeCell ref="AJ20:AK20"/>
    <mergeCell ref="U23:W23"/>
    <mergeCell ref="AJ13:AK13"/>
    <mergeCell ref="U30:W30"/>
    <mergeCell ref="Y30:AD30"/>
    <mergeCell ref="AF30:AI30"/>
    <mergeCell ref="Q20:R20"/>
    <mergeCell ref="AF16:AI16"/>
    <mergeCell ref="X18:Y18"/>
    <mergeCell ref="U19:W19"/>
    <mergeCell ref="Y23:AD23"/>
    <mergeCell ref="Q27:R27"/>
    <mergeCell ref="AJ34:AK34"/>
    <mergeCell ref="U37:W37"/>
    <mergeCell ref="Y37:AD37"/>
    <mergeCell ref="AF37:AI37"/>
    <mergeCell ref="X32:Y32"/>
    <mergeCell ref="AF23:AI23"/>
    <mergeCell ref="AJ41:AK41"/>
    <mergeCell ref="U47:Z47"/>
    <mergeCell ref="AB47:AG47"/>
    <mergeCell ref="U48:Z48"/>
    <mergeCell ref="X39:Y39"/>
    <mergeCell ref="U40:W40"/>
    <mergeCell ref="X40:Y40"/>
    <mergeCell ref="AF5:AG5"/>
    <mergeCell ref="X25:Y25"/>
    <mergeCell ref="U42:AA46"/>
    <mergeCell ref="AB42:AH43"/>
    <mergeCell ref="AB45:AG45"/>
    <mergeCell ref="AB46:AG46"/>
    <mergeCell ref="T5:U5"/>
    <mergeCell ref="U9:W9"/>
    <mergeCell ref="U12:W12"/>
    <mergeCell ref="U16:W16"/>
    <mergeCell ref="V5:AE5"/>
    <mergeCell ref="X11:Y11"/>
    <mergeCell ref="X12:Y12"/>
    <mergeCell ref="Y16:AD16"/>
    <mergeCell ref="U33:W33"/>
    <mergeCell ref="X33:Y33"/>
    <mergeCell ref="U26:W26"/>
    <mergeCell ref="AP4:BA4"/>
    <mergeCell ref="AL5:AM5"/>
    <mergeCell ref="AN5:AW5"/>
    <mergeCell ref="AX5:AY5"/>
    <mergeCell ref="BA5:BB5"/>
    <mergeCell ref="AP6:AS7"/>
    <mergeCell ref="AV6:BC7"/>
    <mergeCell ref="AJ27:AK27"/>
    <mergeCell ref="X4:AI4"/>
    <mergeCell ref="AQ9:AV9"/>
    <mergeCell ref="AX9:BA9"/>
    <mergeCell ref="AP11:AQ11"/>
    <mergeCell ref="AP25:AQ25"/>
    <mergeCell ref="AM26:AO26"/>
    <mergeCell ref="AP26:AQ26"/>
    <mergeCell ref="AM12:AO12"/>
    <mergeCell ref="AP12:AQ12"/>
    <mergeCell ref="AM9:AO9"/>
    <mergeCell ref="AX23:BA23"/>
    <mergeCell ref="AI5:AJ5"/>
    <mergeCell ref="X6:AA7"/>
    <mergeCell ref="AD6:AK7"/>
    <mergeCell ref="Y9:AD9"/>
    <mergeCell ref="AF9:AI9"/>
    <mergeCell ref="AP39:AQ39"/>
    <mergeCell ref="AM40:AO40"/>
    <mergeCell ref="AP40:AQ40"/>
    <mergeCell ref="BB27:BC27"/>
    <mergeCell ref="AM30:AO30"/>
    <mergeCell ref="AQ30:AV30"/>
    <mergeCell ref="BB13:BC13"/>
    <mergeCell ref="AM16:AO16"/>
    <mergeCell ref="AQ16:AV16"/>
    <mergeCell ref="AX16:BA16"/>
    <mergeCell ref="AP18:AQ18"/>
    <mergeCell ref="AM19:AO19"/>
    <mergeCell ref="AP19:AQ19"/>
    <mergeCell ref="AX30:BA30"/>
    <mergeCell ref="AP32:AQ32"/>
    <mergeCell ref="AM33:AO33"/>
    <mergeCell ref="AP33:AQ33"/>
    <mergeCell ref="BB34:BC34"/>
    <mergeCell ref="AM37:AO37"/>
    <mergeCell ref="AQ37:AV37"/>
    <mergeCell ref="AX37:BA37"/>
    <mergeCell ref="BB20:BC20"/>
    <mergeCell ref="AM23:AO23"/>
    <mergeCell ref="AQ23:AV23"/>
    <mergeCell ref="AM47:AR47"/>
    <mergeCell ref="AT47:AY47"/>
    <mergeCell ref="AM48:AR48"/>
    <mergeCell ref="BB41:BC41"/>
    <mergeCell ref="AM42:AS46"/>
    <mergeCell ref="AT42:AZ43"/>
    <mergeCell ref="BA43:BC44"/>
    <mergeCell ref="AT44:AY44"/>
    <mergeCell ref="AT45:AY45"/>
    <mergeCell ref="AT46:AY46"/>
  </mergeCells>
  <phoneticPr fontId="0" type="noConversion"/>
  <conditionalFormatting sqref="M37:P37 P43 R18:R19 C5:L5 R25:R26 R32:R33 R39:R40 Q13:R13 Q20:R20 Q27:R27 Q34:R34 Q41:R41 F9:K9 M9:P9 F16:K16 M16:P16 F23:K23 M23:P23 F30:K30 M30:P30 F37:K37 I42 I44:N47 B47:G47 R11:R12">
    <cfRule type="cellIs" dxfId="73" priority="21" stopIfTrue="1" operator="equal">
      <formula>0</formula>
    </cfRule>
  </conditionalFormatting>
  <conditionalFormatting sqref="D13 D20 D27 D34 D11 D18 D25 D32 D39 D41">
    <cfRule type="cellIs" dxfId="72" priority="23" stopIfTrue="1" operator="between">
      <formula>0</formula>
      <formula>49</formula>
    </cfRule>
  </conditionalFormatting>
  <conditionalFormatting sqref="B11 B18 B25 B32 B39">
    <cfRule type="cellIs" dxfId="71" priority="26" stopIfTrue="1" operator="between">
      <formula>0</formula>
      <formula>4</formula>
    </cfRule>
  </conditionalFormatting>
  <conditionalFormatting sqref="E6:H7">
    <cfRule type="cellIs" dxfId="70" priority="17" stopIfTrue="1" operator="equal">
      <formula>0</formula>
    </cfRule>
  </conditionalFormatting>
  <conditionalFormatting sqref="B40:D40 B12:D12 B19:D19 B26:D26 B33:D33">
    <cfRule type="cellIs" dxfId="69" priority="16" stopIfTrue="1" operator="equal">
      <formula>0</formula>
    </cfRule>
  </conditionalFormatting>
  <conditionalFormatting sqref="AF37:AI37 AI43 AK18:AK19 V5:AE5 AK25:AK26 AK32:AK33 AK39:AK40 AJ13:AK13 AJ20:AK20 AJ27:AK27 AJ34:AK34 AJ41:AK41 Y9:AD9 AF9:AI9 Y16:AD16 AF16:AI16 Y23:AD23 AF23:AI23 Y30:AD30 AF30:AI30 Y37:AD37 AB42 U47:Z47 AK11:AK12 AB44:AG47">
    <cfRule type="cellIs" dxfId="68" priority="15" stopIfTrue="1" operator="equal">
      <formula>0</formula>
    </cfRule>
  </conditionalFormatting>
  <conditionalFormatting sqref="W13 W20 W27 W34 W11 W18 W25 W32 W39 W41">
    <cfRule type="cellIs" dxfId="67" priority="14" stopIfTrue="1" operator="between">
      <formula>0</formula>
      <formula>49</formula>
    </cfRule>
  </conditionalFormatting>
  <conditionalFormatting sqref="U11 U18 U25 U32 U39">
    <cfRule type="cellIs" dxfId="66" priority="13" stopIfTrue="1" operator="between">
      <formula>0</formula>
      <formula>4</formula>
    </cfRule>
  </conditionalFormatting>
  <conditionalFormatting sqref="X6:AA7">
    <cfRule type="cellIs" dxfId="65" priority="12" stopIfTrue="1" operator="equal">
      <formula>0</formula>
    </cfRule>
  </conditionalFormatting>
  <conditionalFormatting sqref="U40:W40 U12:W12 U19:W19 U26:W26 U33:W33">
    <cfRule type="cellIs" dxfId="64" priority="11" stopIfTrue="1" operator="equal">
      <formula>0</formula>
    </cfRule>
  </conditionalFormatting>
  <conditionalFormatting sqref="AK5">
    <cfRule type="cellIs" dxfId="63" priority="10" stopIfTrue="1" operator="equal">
      <formula>0</formula>
    </cfRule>
  </conditionalFormatting>
  <conditionalFormatting sqref="AB44:AG46 Z39:AI40 Z32:AI33 Z25:AI26 Z18:AI19 Z11:AI12">
    <cfRule type="cellIs" dxfId="62" priority="9" stopIfTrue="1" operator="equal">
      <formula>0</formula>
    </cfRule>
  </conditionalFormatting>
  <conditionalFormatting sqref="R5">
    <cfRule type="cellIs" dxfId="61" priority="8" stopIfTrue="1" operator="equal">
      <formula>0</formula>
    </cfRule>
  </conditionalFormatting>
  <conditionalFormatting sqref="AX37:BA37 BA43 BC18:BC19 AN5:AW5 BC25:BC26 BC32:BC33 BC39:BC40 BB13:BC13 BB20:BC20 BB27:BC27 BB34:BC34 BB41:BC41 AQ9:AV9 AX9:BA9 AQ16:AV16 AX16:BA16 AQ23:AV23 AX23:BA23 AQ30:AV30 AX30:BA30 AQ37:AV37 AT42 AM47:AR47 BC11:BC12 AT44:AY47">
    <cfRule type="cellIs" dxfId="60" priority="7" stopIfTrue="1" operator="equal">
      <formula>0</formula>
    </cfRule>
  </conditionalFormatting>
  <conditionalFormatting sqref="AO13 AO20 AO27 AO34 AO11 AO18 AO25 AO32 AO39 AO41">
    <cfRule type="cellIs" dxfId="59" priority="6" stopIfTrue="1" operator="between">
      <formula>0</formula>
      <formula>49</formula>
    </cfRule>
  </conditionalFormatting>
  <conditionalFormatting sqref="AM11 AM18 AM25 AM32 AM39">
    <cfRule type="cellIs" dxfId="58" priority="5" stopIfTrue="1" operator="between">
      <formula>0</formula>
      <formula>4</formula>
    </cfRule>
  </conditionalFormatting>
  <conditionalFormatting sqref="AP6:AS7">
    <cfRule type="cellIs" dxfId="57" priority="4" stopIfTrue="1" operator="equal">
      <formula>0</formula>
    </cfRule>
  </conditionalFormatting>
  <conditionalFormatting sqref="AM40:AO40 AM12:AO12 AM19:AO19 AM26:AO26 AM33:AO33">
    <cfRule type="cellIs" dxfId="56" priority="3" stopIfTrue="1" operator="equal">
      <formula>0</formula>
    </cfRule>
  </conditionalFormatting>
  <conditionalFormatting sqref="BC5">
    <cfRule type="cellIs" dxfId="55" priority="2" stopIfTrue="1" operator="equal">
      <formula>0</formula>
    </cfRule>
  </conditionalFormatting>
  <conditionalFormatting sqref="AT44:AY46 AR39:BA40 AR32:BA33 AR25:BA26 AR18:BA19 AR11:BA12">
    <cfRule type="cellIs" dxfId="54" priority="1" stopIfTrue="1" operator="equal">
      <formula>0</formula>
    </cfRule>
  </conditionalFormatting>
  <pageMargins left="0" right="0" top="0.11811023622047245" bottom="7.874015748031496E-2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43"/>
  </sheetPr>
  <dimension ref="A1:BC48"/>
  <sheetViews>
    <sheetView showGridLines="0" topLeftCell="A12" zoomScale="115" zoomScaleNormal="115" workbookViewId="0">
      <selection activeCell="G39" sqref="G39"/>
    </sheetView>
  </sheetViews>
  <sheetFormatPr baseColWidth="10" defaultColWidth="11.44140625" defaultRowHeight="13.2" x14ac:dyDescent="0.25"/>
  <cols>
    <col min="1" max="1" width="2.5546875" style="3" customWidth="1"/>
    <col min="2" max="2" width="6.33203125" style="4" customWidth="1"/>
    <col min="3" max="3" width="1.44140625" style="4" customWidth="1"/>
    <col min="4" max="4" width="6.33203125" style="4" customWidth="1"/>
    <col min="5" max="5" width="1.88671875" style="4" customWidth="1"/>
    <col min="6" max="6" width="5.33203125" style="4" customWidth="1"/>
    <col min="7" max="16" width="3.6640625" style="4" customWidth="1"/>
    <col min="17" max="17" width="5" style="4" customWidth="1"/>
    <col min="18" max="18" width="4.6640625" style="5" customWidth="1"/>
    <col min="19" max="19" width="5.33203125" style="4" customWidth="1"/>
    <col min="20" max="20" width="2.5546875" style="3" customWidth="1"/>
    <col min="21" max="21" width="6.33203125" style="4" customWidth="1"/>
    <col min="22" max="22" width="1.44140625" style="4" customWidth="1"/>
    <col min="23" max="23" width="6.33203125" style="4" customWidth="1"/>
    <col min="24" max="24" width="1.88671875" style="4" customWidth="1"/>
    <col min="25" max="25" width="5.33203125" style="4" customWidth="1"/>
    <col min="26" max="35" width="3.6640625" style="4" customWidth="1"/>
    <col min="36" max="36" width="5" style="4" customWidth="1"/>
    <col min="37" max="37" width="4.6640625" style="5" customWidth="1"/>
    <col min="38" max="38" width="2.5546875" style="3" customWidth="1"/>
    <col min="39" max="39" width="6.33203125" style="4" customWidth="1"/>
    <col min="40" max="40" width="1.44140625" style="4" customWidth="1"/>
    <col min="41" max="41" width="6.33203125" style="4" customWidth="1"/>
    <col min="42" max="42" width="1.88671875" style="4" customWidth="1"/>
    <col min="43" max="43" width="5.33203125" style="4" customWidth="1"/>
    <col min="44" max="53" width="3.6640625" style="4" customWidth="1"/>
    <col min="54" max="54" width="5" style="4" customWidth="1"/>
    <col min="55" max="55" width="4.6640625" style="5" customWidth="1"/>
    <col min="56" max="56" width="5.33203125" style="4" customWidth="1"/>
    <col min="57" max="16384" width="11.44140625" style="4"/>
  </cols>
  <sheetData>
    <row r="1" spans="1:55" ht="27.75" customHeight="1" x14ac:dyDescent="0.4">
      <c r="D1" s="29"/>
      <c r="E1" s="29" t="s">
        <v>1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W1" s="29"/>
      <c r="X1" s="29" t="s">
        <v>1</v>
      </c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O1" s="29"/>
      <c r="AP1" s="29" t="s">
        <v>1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</row>
    <row r="2" spans="1:55" ht="21" x14ac:dyDescent="0.4">
      <c r="D2" s="29"/>
      <c r="E2" s="29" t="s">
        <v>3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W2" s="29"/>
      <c r="X2" s="29" t="s">
        <v>3</v>
      </c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O2" s="29"/>
      <c r="AP2" s="29" t="s">
        <v>3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</row>
    <row r="3" spans="1:55" x14ac:dyDescent="0.25">
      <c r="E3" s="30" t="s">
        <v>4</v>
      </c>
      <c r="X3" s="30" t="s">
        <v>4</v>
      </c>
      <c r="AP3" s="30" t="s">
        <v>4</v>
      </c>
    </row>
    <row r="4" spans="1:55" ht="8.25" customHeight="1" x14ac:dyDescent="0.25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X4" s="159" t="s">
        <v>36</v>
      </c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78"/>
      <c r="AP4" s="148" t="s">
        <v>40</v>
      </c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50"/>
      <c r="BB4" s="78"/>
    </row>
    <row r="5" spans="1:55" ht="21.9" customHeight="1" x14ac:dyDescent="0.25">
      <c r="A5" s="151" t="s">
        <v>13</v>
      </c>
      <c r="B5" s="151"/>
      <c r="C5" s="152">
        <f>Start!C21</f>
        <v>0</v>
      </c>
      <c r="D5" s="152"/>
      <c r="E5" s="152"/>
      <c r="F5" s="152"/>
      <c r="G5" s="152"/>
      <c r="H5" s="152"/>
      <c r="I5" s="152"/>
      <c r="J5" s="152"/>
      <c r="K5" s="152"/>
      <c r="L5" s="152"/>
      <c r="M5" s="153" t="s">
        <v>14</v>
      </c>
      <c r="N5" s="153"/>
      <c r="O5" s="7">
        <v>2</v>
      </c>
      <c r="P5" s="154" t="s">
        <v>15</v>
      </c>
      <c r="Q5" s="154"/>
      <c r="R5" s="42">
        <f>Start!E21</f>
        <v>0</v>
      </c>
      <c r="T5" s="151" t="s">
        <v>13</v>
      </c>
      <c r="U5" s="151"/>
      <c r="V5" s="152">
        <f>C5</f>
        <v>0</v>
      </c>
      <c r="W5" s="152"/>
      <c r="X5" s="152"/>
      <c r="Y5" s="152"/>
      <c r="Z5" s="152"/>
      <c r="AA5" s="152"/>
      <c r="AB5" s="152"/>
      <c r="AC5" s="152"/>
      <c r="AD5" s="152"/>
      <c r="AE5" s="152"/>
      <c r="AF5" s="153" t="s">
        <v>14</v>
      </c>
      <c r="AG5" s="153"/>
      <c r="AH5" s="7">
        <v>2</v>
      </c>
      <c r="AI5" s="154" t="s">
        <v>15</v>
      </c>
      <c r="AJ5" s="154"/>
      <c r="AK5" s="42">
        <f>R5</f>
        <v>0</v>
      </c>
      <c r="AL5" s="151" t="s">
        <v>13</v>
      </c>
      <c r="AM5" s="151"/>
      <c r="AN5" s="152">
        <f>V5</f>
        <v>0</v>
      </c>
      <c r="AO5" s="152"/>
      <c r="AP5" s="152"/>
      <c r="AQ5" s="152"/>
      <c r="AR5" s="152"/>
      <c r="AS5" s="152"/>
      <c r="AT5" s="152"/>
      <c r="AU5" s="152"/>
      <c r="AV5" s="152"/>
      <c r="AW5" s="152"/>
      <c r="AX5" s="153" t="s">
        <v>14</v>
      </c>
      <c r="AY5" s="153"/>
      <c r="AZ5" s="7">
        <v>2</v>
      </c>
      <c r="BA5" s="154" t="s">
        <v>15</v>
      </c>
      <c r="BB5" s="154"/>
      <c r="BC5" s="42">
        <f>AK5</f>
        <v>0</v>
      </c>
    </row>
    <row r="6" spans="1:55" ht="9.9" customHeight="1" x14ac:dyDescent="0.25">
      <c r="A6" s="33" t="s">
        <v>18</v>
      </c>
      <c r="B6" s="34"/>
      <c r="C6" s="34"/>
      <c r="D6" s="34"/>
      <c r="E6" s="155" t="e">
        <f>Start!C22</f>
        <v>#N/A</v>
      </c>
      <c r="F6" s="155"/>
      <c r="G6" s="155"/>
      <c r="H6" s="155"/>
      <c r="I6" s="70"/>
      <c r="J6" s="70"/>
      <c r="K6" s="157" t="str">
        <f>'1. Runde'!K6:R7</f>
        <v>(bitte Gruppen durch den Verein nummerieren/            s.v.p. la société numérote ses groupes elle-même)</v>
      </c>
      <c r="L6" s="157"/>
      <c r="M6" s="157"/>
      <c r="N6" s="157"/>
      <c r="O6" s="157"/>
      <c r="P6" s="157"/>
      <c r="Q6" s="157"/>
      <c r="R6" s="157"/>
      <c r="T6" s="33" t="s">
        <v>18</v>
      </c>
      <c r="U6" s="34"/>
      <c r="V6" s="34"/>
      <c r="W6" s="34"/>
      <c r="X6" s="155" t="e">
        <f>E6</f>
        <v>#N/A</v>
      </c>
      <c r="Y6" s="155"/>
      <c r="Z6" s="155"/>
      <c r="AA6" s="155"/>
      <c r="AB6" s="70"/>
      <c r="AC6" s="70"/>
      <c r="AD6" s="157" t="str">
        <f>K6</f>
        <v>(bitte Gruppen durch den Verein nummerieren/            s.v.p. la société numérote ses groupes elle-même)</v>
      </c>
      <c r="AE6" s="157"/>
      <c r="AF6" s="157"/>
      <c r="AG6" s="157"/>
      <c r="AH6" s="157"/>
      <c r="AI6" s="157"/>
      <c r="AJ6" s="157"/>
      <c r="AK6" s="157"/>
      <c r="AL6" s="33" t="s">
        <v>18</v>
      </c>
      <c r="AM6" s="34"/>
      <c r="AN6" s="34"/>
      <c r="AO6" s="34"/>
      <c r="AP6" s="155" t="e">
        <f>X6</f>
        <v>#N/A</v>
      </c>
      <c r="AQ6" s="155"/>
      <c r="AR6" s="155"/>
      <c r="AS6" s="155"/>
      <c r="AT6" s="70"/>
      <c r="AU6" s="70"/>
      <c r="AV6" s="157" t="str">
        <f>AD6</f>
        <v>(bitte Gruppen durch den Verein nummerieren/            s.v.p. la société numérote ses groupes elle-même)</v>
      </c>
      <c r="AW6" s="157"/>
      <c r="AX6" s="157"/>
      <c r="AY6" s="157"/>
      <c r="AZ6" s="157"/>
      <c r="BA6" s="157"/>
      <c r="BB6" s="157"/>
      <c r="BC6" s="157"/>
    </row>
    <row r="7" spans="1:55" ht="9.9" customHeight="1" x14ac:dyDescent="0.25">
      <c r="A7" s="33" t="s">
        <v>19</v>
      </c>
      <c r="B7" s="34"/>
      <c r="C7" s="34"/>
      <c r="D7" s="34"/>
      <c r="E7" s="156"/>
      <c r="F7" s="156"/>
      <c r="G7" s="156"/>
      <c r="H7" s="156"/>
      <c r="I7" s="71"/>
      <c r="J7" s="71"/>
      <c r="K7" s="158"/>
      <c r="L7" s="158"/>
      <c r="M7" s="158"/>
      <c r="N7" s="158"/>
      <c r="O7" s="158"/>
      <c r="P7" s="158"/>
      <c r="Q7" s="158"/>
      <c r="R7" s="158"/>
      <c r="T7" s="33" t="s">
        <v>19</v>
      </c>
      <c r="U7" s="34"/>
      <c r="V7" s="34"/>
      <c r="W7" s="34"/>
      <c r="X7" s="156"/>
      <c r="Y7" s="156"/>
      <c r="Z7" s="156"/>
      <c r="AA7" s="156"/>
      <c r="AB7" s="71"/>
      <c r="AC7" s="71"/>
      <c r="AD7" s="158"/>
      <c r="AE7" s="158"/>
      <c r="AF7" s="158"/>
      <c r="AG7" s="158"/>
      <c r="AH7" s="158"/>
      <c r="AI7" s="158"/>
      <c r="AJ7" s="158"/>
      <c r="AK7" s="158"/>
      <c r="AL7" s="33" t="s">
        <v>19</v>
      </c>
      <c r="AM7" s="34"/>
      <c r="AN7" s="34"/>
      <c r="AO7" s="34"/>
      <c r="AP7" s="156"/>
      <c r="AQ7" s="156"/>
      <c r="AR7" s="156"/>
      <c r="AS7" s="156"/>
      <c r="AT7" s="71"/>
      <c r="AU7" s="71"/>
      <c r="AV7" s="158"/>
      <c r="AW7" s="158"/>
      <c r="AX7" s="158"/>
      <c r="AY7" s="158"/>
      <c r="AZ7" s="158"/>
      <c r="BA7" s="158"/>
      <c r="BB7" s="158"/>
      <c r="BC7" s="158"/>
    </row>
    <row r="8" spans="1:55" ht="12.9" customHeight="1" x14ac:dyDescent="0.3">
      <c r="A8" s="8">
        <v>1</v>
      </c>
      <c r="B8" s="9"/>
      <c r="C8" s="10"/>
      <c r="D8" s="11"/>
      <c r="E8" s="9"/>
      <c r="F8" s="12" t="s">
        <v>16</v>
      </c>
      <c r="G8" s="13"/>
      <c r="H8" s="14"/>
      <c r="I8" s="14"/>
      <c r="J8" s="15"/>
      <c r="K8" s="15"/>
      <c r="L8" s="15"/>
      <c r="M8" s="31" t="s">
        <v>17</v>
      </c>
      <c r="N8" s="31"/>
      <c r="O8" s="31"/>
      <c r="P8" s="31"/>
      <c r="Q8" s="32"/>
      <c r="R8" s="16" t="s">
        <v>0</v>
      </c>
      <c r="T8" s="8">
        <v>1</v>
      </c>
      <c r="U8" s="9"/>
      <c r="V8" s="10"/>
      <c r="W8" s="11"/>
      <c r="X8" s="9"/>
      <c r="Y8" s="12" t="s">
        <v>16</v>
      </c>
      <c r="Z8" s="13"/>
      <c r="AA8" s="14"/>
      <c r="AB8" s="14"/>
      <c r="AC8" s="15"/>
      <c r="AD8" s="15"/>
      <c r="AE8" s="15"/>
      <c r="AF8" s="31" t="s">
        <v>17</v>
      </c>
      <c r="AG8" s="31"/>
      <c r="AH8" s="31"/>
      <c r="AI8" s="31"/>
      <c r="AJ8" s="32"/>
      <c r="AK8" s="16" t="s">
        <v>0</v>
      </c>
      <c r="AL8" s="8">
        <v>1</v>
      </c>
      <c r="AM8" s="9"/>
      <c r="AN8" s="10"/>
      <c r="AO8" s="11"/>
      <c r="AP8" s="9"/>
      <c r="AQ8" s="12" t="s">
        <v>16</v>
      </c>
      <c r="AR8" s="13"/>
      <c r="AS8" s="14"/>
      <c r="AT8" s="14"/>
      <c r="AU8" s="15"/>
      <c r="AV8" s="15"/>
      <c r="AW8" s="15"/>
      <c r="AX8" s="31" t="s">
        <v>17</v>
      </c>
      <c r="AY8" s="31"/>
      <c r="AZ8" s="31"/>
      <c r="BA8" s="31"/>
      <c r="BB8" s="32"/>
      <c r="BC8" s="16" t="s">
        <v>0</v>
      </c>
    </row>
    <row r="9" spans="1:55" ht="14.1" customHeight="1" x14ac:dyDescent="0.3">
      <c r="B9" s="143" t="s">
        <v>20</v>
      </c>
      <c r="C9" s="144"/>
      <c r="D9" s="145"/>
      <c r="E9" s="77">
        <f>Start!J13</f>
        <v>0</v>
      </c>
      <c r="F9" s="146">
        <f>Start!H13</f>
        <v>0</v>
      </c>
      <c r="G9" s="146"/>
      <c r="H9" s="146"/>
      <c r="I9" s="146"/>
      <c r="J9" s="146"/>
      <c r="K9" s="146"/>
      <c r="L9" s="43"/>
      <c r="M9" s="147">
        <f>Start!I13</f>
        <v>0</v>
      </c>
      <c r="N9" s="147"/>
      <c r="O9" s="147"/>
      <c r="P9" s="147"/>
      <c r="Q9" s="18"/>
      <c r="R9" s="19"/>
      <c r="U9" s="143" t="s">
        <v>20</v>
      </c>
      <c r="V9" s="144"/>
      <c r="W9" s="145"/>
      <c r="X9" s="77">
        <f>E9</f>
        <v>0</v>
      </c>
      <c r="Y9" s="146">
        <f>F9</f>
        <v>0</v>
      </c>
      <c r="Z9" s="146"/>
      <c r="AA9" s="146"/>
      <c r="AB9" s="146"/>
      <c r="AC9" s="146"/>
      <c r="AD9" s="146"/>
      <c r="AE9" s="43"/>
      <c r="AF9" s="147">
        <f>M9</f>
        <v>0</v>
      </c>
      <c r="AG9" s="147"/>
      <c r="AH9" s="147"/>
      <c r="AI9" s="147"/>
      <c r="AJ9" s="18"/>
      <c r="AK9" s="19"/>
      <c r="AM9" s="143" t="s">
        <v>20</v>
      </c>
      <c r="AN9" s="144"/>
      <c r="AO9" s="145"/>
      <c r="AP9" s="77">
        <f>X9</f>
        <v>0</v>
      </c>
      <c r="AQ9" s="146">
        <f>Y9</f>
        <v>0</v>
      </c>
      <c r="AR9" s="146"/>
      <c r="AS9" s="146"/>
      <c r="AT9" s="146"/>
      <c r="AU9" s="146"/>
      <c r="AV9" s="146"/>
      <c r="AW9" s="43"/>
      <c r="AX9" s="147">
        <f>AF9</f>
        <v>0</v>
      </c>
      <c r="AY9" s="147"/>
      <c r="AZ9" s="147"/>
      <c r="BA9" s="147"/>
      <c r="BB9" s="18"/>
      <c r="BC9" s="19"/>
    </row>
    <row r="10" spans="1:55" ht="3.9" customHeight="1" x14ac:dyDescent="0.25">
      <c r="B10" s="17"/>
      <c r="C10" s="18"/>
      <c r="D10" s="20"/>
      <c r="E10" s="17"/>
      <c r="F10" s="2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2"/>
      <c r="U10" s="17"/>
      <c r="V10" s="18"/>
      <c r="W10" s="20"/>
      <c r="X10" s="17"/>
      <c r="Y10" s="21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2"/>
      <c r="AM10" s="17"/>
      <c r="AN10" s="18"/>
      <c r="AO10" s="20"/>
      <c r="AP10" s="17"/>
      <c r="AQ10" s="21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22"/>
    </row>
    <row r="11" spans="1:55" ht="15.6" customHeight="1" x14ac:dyDescent="0.25">
      <c r="B11" s="79" t="str">
        <f>IF(Start!O23="x",'1. Runde'!D39+1," ")</f>
        <v xml:space="preserve"> </v>
      </c>
      <c r="C11" s="35" t="s">
        <v>2</v>
      </c>
      <c r="D11" s="80" t="str">
        <f>IF(Start!O23="x",'2. Runde'!B11+9," ")</f>
        <v xml:space="preserve"> </v>
      </c>
      <c r="E11" s="139" t="s">
        <v>21</v>
      </c>
      <c r="F11" s="139"/>
      <c r="G11" s="2"/>
      <c r="H11" s="2"/>
      <c r="I11" s="2"/>
      <c r="J11" s="2"/>
      <c r="K11" s="2"/>
      <c r="L11" s="2"/>
      <c r="M11" s="2"/>
      <c r="N11" s="2"/>
      <c r="O11" s="2"/>
      <c r="P11" s="2"/>
      <c r="Q11" s="36"/>
      <c r="R11" s="24">
        <f>IF(Start!K13&gt;0,Start!K13,SUM(G11:P11))</f>
        <v>0</v>
      </c>
      <c r="U11" s="79" t="str">
        <f>B11</f>
        <v xml:space="preserve"> </v>
      </c>
      <c r="V11" s="35" t="s">
        <v>2</v>
      </c>
      <c r="W11" s="80" t="str">
        <f>D11</f>
        <v xml:space="preserve"> </v>
      </c>
      <c r="X11" s="139" t="s">
        <v>21</v>
      </c>
      <c r="Y11" s="139"/>
      <c r="Z11" s="44">
        <f t="shared" ref="Z11:AI12" si="0">G11</f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  <c r="AH11" s="44">
        <f t="shared" si="0"/>
        <v>0</v>
      </c>
      <c r="AI11" s="44">
        <f t="shared" si="0"/>
        <v>0</v>
      </c>
      <c r="AJ11" s="36"/>
      <c r="AK11" s="24">
        <f>R11</f>
        <v>0</v>
      </c>
      <c r="AM11" s="79" t="str">
        <f>U11</f>
        <v xml:space="preserve"> </v>
      </c>
      <c r="AN11" s="35" t="s">
        <v>2</v>
      </c>
      <c r="AO11" s="80" t="str">
        <f>W11</f>
        <v xml:space="preserve"> </v>
      </c>
      <c r="AP11" s="139" t="s">
        <v>21</v>
      </c>
      <c r="AQ11" s="139"/>
      <c r="AR11" s="44">
        <f t="shared" ref="AR11:BA12" si="1">Z11</f>
        <v>0</v>
      </c>
      <c r="AS11" s="44">
        <f t="shared" si="1"/>
        <v>0</v>
      </c>
      <c r="AT11" s="44">
        <f t="shared" si="1"/>
        <v>0</v>
      </c>
      <c r="AU11" s="44">
        <f t="shared" si="1"/>
        <v>0</v>
      </c>
      <c r="AV11" s="44">
        <f t="shared" si="1"/>
        <v>0</v>
      </c>
      <c r="AW11" s="44">
        <f t="shared" si="1"/>
        <v>0</v>
      </c>
      <c r="AX11" s="44">
        <f t="shared" si="1"/>
        <v>0</v>
      </c>
      <c r="AY11" s="44">
        <f t="shared" si="1"/>
        <v>0</v>
      </c>
      <c r="AZ11" s="44">
        <f t="shared" si="1"/>
        <v>0</v>
      </c>
      <c r="BA11" s="44">
        <f t="shared" si="1"/>
        <v>0</v>
      </c>
      <c r="BB11" s="36"/>
      <c r="BC11" s="24">
        <f>AK11</f>
        <v>0</v>
      </c>
    </row>
    <row r="12" spans="1:55" ht="15.6" customHeight="1" thickBot="1" x14ac:dyDescent="0.3">
      <c r="B12" s="140" t="str">
        <f>IF(Start!O22="x",'1. Runde'!B40:D40+1," ")</f>
        <v xml:space="preserve"> </v>
      </c>
      <c r="C12" s="141"/>
      <c r="D12" s="142"/>
      <c r="E12" s="139" t="s">
        <v>21</v>
      </c>
      <c r="F12" s="139"/>
      <c r="G12" s="2"/>
      <c r="H12" s="2"/>
      <c r="I12" s="2"/>
      <c r="J12" s="2"/>
      <c r="K12" s="2"/>
      <c r="L12" s="2"/>
      <c r="M12" s="2"/>
      <c r="N12" s="2"/>
      <c r="O12" s="2"/>
      <c r="P12" s="2"/>
      <c r="Q12" s="37"/>
      <c r="R12" s="24">
        <f>IF(Start!L13&gt;0,Start!L13,SUM(G12:P12))</f>
        <v>0</v>
      </c>
      <c r="U12" s="140" t="str">
        <f>B12</f>
        <v xml:space="preserve"> </v>
      </c>
      <c r="V12" s="141"/>
      <c r="W12" s="142"/>
      <c r="X12" s="139" t="s">
        <v>21</v>
      </c>
      <c r="Y12" s="139"/>
      <c r="Z12" s="44">
        <f t="shared" si="0"/>
        <v>0</v>
      </c>
      <c r="AA12" s="44">
        <f t="shared" si="0"/>
        <v>0</v>
      </c>
      <c r="AB12" s="44">
        <f t="shared" si="0"/>
        <v>0</v>
      </c>
      <c r="AC12" s="44">
        <f t="shared" si="0"/>
        <v>0</v>
      </c>
      <c r="AD12" s="44">
        <f t="shared" si="0"/>
        <v>0</v>
      </c>
      <c r="AE12" s="44">
        <f t="shared" si="0"/>
        <v>0</v>
      </c>
      <c r="AF12" s="44">
        <f t="shared" si="0"/>
        <v>0</v>
      </c>
      <c r="AG12" s="44">
        <f t="shared" si="0"/>
        <v>0</v>
      </c>
      <c r="AH12" s="44">
        <f t="shared" si="0"/>
        <v>0</v>
      </c>
      <c r="AI12" s="44">
        <f t="shared" si="0"/>
        <v>0</v>
      </c>
      <c r="AJ12" s="37"/>
      <c r="AK12" s="24">
        <f>R12</f>
        <v>0</v>
      </c>
      <c r="AM12" s="140" t="str">
        <f>U12</f>
        <v xml:space="preserve"> </v>
      </c>
      <c r="AN12" s="141"/>
      <c r="AO12" s="142"/>
      <c r="AP12" s="139" t="s">
        <v>21</v>
      </c>
      <c r="AQ12" s="139"/>
      <c r="AR12" s="44">
        <f t="shared" si="1"/>
        <v>0</v>
      </c>
      <c r="AS12" s="44">
        <f t="shared" si="1"/>
        <v>0</v>
      </c>
      <c r="AT12" s="44">
        <f t="shared" si="1"/>
        <v>0</v>
      </c>
      <c r="AU12" s="44">
        <f t="shared" si="1"/>
        <v>0</v>
      </c>
      <c r="AV12" s="44">
        <f t="shared" si="1"/>
        <v>0</v>
      </c>
      <c r="AW12" s="44">
        <f t="shared" si="1"/>
        <v>0</v>
      </c>
      <c r="AX12" s="44">
        <f t="shared" si="1"/>
        <v>0</v>
      </c>
      <c r="AY12" s="44">
        <f t="shared" si="1"/>
        <v>0</v>
      </c>
      <c r="AZ12" s="44">
        <f t="shared" si="1"/>
        <v>0</v>
      </c>
      <c r="BA12" s="44">
        <f t="shared" si="1"/>
        <v>0</v>
      </c>
      <c r="BB12" s="37"/>
      <c r="BC12" s="24">
        <f>AK12</f>
        <v>0</v>
      </c>
    </row>
    <row r="13" spans="1:55" ht="15" customHeight="1" thickBot="1" x14ac:dyDescent="0.3">
      <c r="B13" s="45"/>
      <c r="C13" s="23"/>
      <c r="D13" s="1"/>
      <c r="E13" s="39"/>
      <c r="F13" s="39"/>
      <c r="G13" s="46"/>
      <c r="H13" s="46"/>
      <c r="I13" s="46"/>
      <c r="J13" s="46"/>
      <c r="K13" s="46"/>
      <c r="L13" s="46"/>
      <c r="M13" s="47" t="s">
        <v>22</v>
      </c>
      <c r="N13" s="46"/>
      <c r="O13" s="46"/>
      <c r="P13" s="46"/>
      <c r="Q13" s="126">
        <f>SUM(R11:R12)</f>
        <v>0</v>
      </c>
      <c r="R13" s="127"/>
      <c r="U13" s="45"/>
      <c r="V13" s="23"/>
      <c r="W13" s="1"/>
      <c r="X13" s="39"/>
      <c r="Y13" s="39"/>
      <c r="Z13" s="46"/>
      <c r="AA13" s="46"/>
      <c r="AB13" s="46"/>
      <c r="AC13" s="46"/>
      <c r="AD13" s="46"/>
      <c r="AE13" s="46"/>
      <c r="AF13" s="47" t="s">
        <v>22</v>
      </c>
      <c r="AG13" s="46"/>
      <c r="AH13" s="46"/>
      <c r="AI13" s="46"/>
      <c r="AJ13" s="126">
        <f>Q13</f>
        <v>0</v>
      </c>
      <c r="AK13" s="127"/>
      <c r="AM13" s="45"/>
      <c r="AN13" s="23"/>
      <c r="AO13" s="1"/>
      <c r="AP13" s="39"/>
      <c r="AQ13" s="39"/>
      <c r="AR13" s="46"/>
      <c r="AS13" s="46"/>
      <c r="AT13" s="46"/>
      <c r="AU13" s="46"/>
      <c r="AV13" s="46"/>
      <c r="AW13" s="46"/>
      <c r="AX13" s="47" t="s">
        <v>22</v>
      </c>
      <c r="AY13" s="46"/>
      <c r="AZ13" s="46"/>
      <c r="BA13" s="46"/>
      <c r="BB13" s="126">
        <f>AJ13</f>
        <v>0</v>
      </c>
      <c r="BC13" s="127"/>
    </row>
    <row r="14" spans="1:55" ht="3.9" customHeight="1" x14ac:dyDescent="0.25"/>
    <row r="15" spans="1:55" ht="12.9" customHeight="1" x14ac:dyDescent="0.3">
      <c r="A15" s="8">
        <v>2</v>
      </c>
      <c r="B15" s="9"/>
      <c r="C15" s="10"/>
      <c r="D15" s="11"/>
      <c r="E15" s="9"/>
      <c r="F15" s="12" t="s">
        <v>16</v>
      </c>
      <c r="G15" s="13"/>
      <c r="H15" s="14"/>
      <c r="I15" s="14"/>
      <c r="J15" s="15"/>
      <c r="K15" s="15"/>
      <c r="L15" s="15"/>
      <c r="M15" s="31" t="s">
        <v>17</v>
      </c>
      <c r="N15" s="31"/>
      <c r="O15" s="31"/>
      <c r="P15" s="31"/>
      <c r="Q15" s="32"/>
      <c r="R15" s="16" t="s">
        <v>0</v>
      </c>
      <c r="T15" s="8">
        <v>2</v>
      </c>
      <c r="U15" s="9"/>
      <c r="V15" s="10"/>
      <c r="W15" s="11"/>
      <c r="X15" s="9"/>
      <c r="Y15" s="12" t="s">
        <v>16</v>
      </c>
      <c r="Z15" s="13"/>
      <c r="AA15" s="14"/>
      <c r="AB15" s="14"/>
      <c r="AC15" s="15"/>
      <c r="AD15" s="15"/>
      <c r="AE15" s="15"/>
      <c r="AF15" s="31" t="s">
        <v>17</v>
      </c>
      <c r="AG15" s="31"/>
      <c r="AH15" s="31"/>
      <c r="AI15" s="31"/>
      <c r="AJ15" s="32"/>
      <c r="AK15" s="16" t="s">
        <v>0</v>
      </c>
      <c r="AL15" s="8">
        <v>2</v>
      </c>
      <c r="AM15" s="9"/>
      <c r="AN15" s="10"/>
      <c r="AO15" s="11"/>
      <c r="AP15" s="9"/>
      <c r="AQ15" s="12" t="s">
        <v>16</v>
      </c>
      <c r="AR15" s="13"/>
      <c r="AS15" s="14"/>
      <c r="AT15" s="14"/>
      <c r="AU15" s="15"/>
      <c r="AV15" s="15"/>
      <c r="AW15" s="15"/>
      <c r="AX15" s="31" t="s">
        <v>17</v>
      </c>
      <c r="AY15" s="31"/>
      <c r="AZ15" s="31"/>
      <c r="BA15" s="31"/>
      <c r="BB15" s="32"/>
      <c r="BC15" s="16" t="s">
        <v>0</v>
      </c>
    </row>
    <row r="16" spans="1:55" ht="14.1" customHeight="1" x14ac:dyDescent="0.3">
      <c r="B16" s="143" t="s">
        <v>20</v>
      </c>
      <c r="C16" s="144"/>
      <c r="D16" s="145"/>
      <c r="E16" s="77">
        <f>Start!J14</f>
        <v>0</v>
      </c>
      <c r="F16" s="146">
        <f>Start!H14</f>
        <v>0</v>
      </c>
      <c r="G16" s="146"/>
      <c r="H16" s="146"/>
      <c r="I16" s="146"/>
      <c r="J16" s="146"/>
      <c r="K16" s="146"/>
      <c r="L16" s="43"/>
      <c r="M16" s="147">
        <f>Start!I14</f>
        <v>0</v>
      </c>
      <c r="N16" s="147"/>
      <c r="O16" s="147"/>
      <c r="P16" s="147"/>
      <c r="Q16" s="18"/>
      <c r="R16" s="19"/>
      <c r="U16" s="143" t="s">
        <v>20</v>
      </c>
      <c r="V16" s="144"/>
      <c r="W16" s="145"/>
      <c r="X16" s="77">
        <f>E16</f>
        <v>0</v>
      </c>
      <c r="Y16" s="146">
        <f>F16</f>
        <v>0</v>
      </c>
      <c r="Z16" s="146"/>
      <c r="AA16" s="146"/>
      <c r="AB16" s="146"/>
      <c r="AC16" s="146"/>
      <c r="AD16" s="146"/>
      <c r="AE16" s="43"/>
      <c r="AF16" s="147">
        <f>M16</f>
        <v>0</v>
      </c>
      <c r="AG16" s="147"/>
      <c r="AH16" s="147"/>
      <c r="AI16" s="147"/>
      <c r="AJ16" s="18"/>
      <c r="AK16" s="19"/>
      <c r="AM16" s="143" t="s">
        <v>20</v>
      </c>
      <c r="AN16" s="144"/>
      <c r="AO16" s="145"/>
      <c r="AP16" s="77">
        <f>X16</f>
        <v>0</v>
      </c>
      <c r="AQ16" s="146">
        <f>Y16</f>
        <v>0</v>
      </c>
      <c r="AR16" s="146"/>
      <c r="AS16" s="146"/>
      <c r="AT16" s="146"/>
      <c r="AU16" s="146"/>
      <c r="AV16" s="146"/>
      <c r="AW16" s="43"/>
      <c r="AX16" s="147">
        <f>AF16</f>
        <v>0</v>
      </c>
      <c r="AY16" s="147"/>
      <c r="AZ16" s="147"/>
      <c r="BA16" s="147"/>
      <c r="BB16" s="18"/>
      <c r="BC16" s="19"/>
    </row>
    <row r="17" spans="1:55" ht="3.9" customHeight="1" x14ac:dyDescent="0.25">
      <c r="B17" s="17"/>
      <c r="C17" s="18"/>
      <c r="D17" s="20"/>
      <c r="E17" s="17"/>
      <c r="F17" s="2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2"/>
      <c r="U17" s="17"/>
      <c r="V17" s="18"/>
      <c r="W17" s="20"/>
      <c r="X17" s="17"/>
      <c r="Y17" s="21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2"/>
      <c r="AM17" s="17"/>
      <c r="AN17" s="18"/>
      <c r="AO17" s="20"/>
      <c r="AP17" s="17"/>
      <c r="AQ17" s="21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22"/>
    </row>
    <row r="18" spans="1:55" ht="15.6" customHeight="1" x14ac:dyDescent="0.25">
      <c r="B18" s="79" t="str">
        <f>IF(Start!O23="x",D11+1," ")</f>
        <v xml:space="preserve"> </v>
      </c>
      <c r="C18" s="35" t="s">
        <v>2</v>
      </c>
      <c r="D18" s="80" t="str">
        <f>IF(Start!O23="x",'2. Runde'!B18+9," ")</f>
        <v xml:space="preserve"> </v>
      </c>
      <c r="E18" s="139" t="s">
        <v>21</v>
      </c>
      <c r="F18" s="139"/>
      <c r="G18" s="2"/>
      <c r="H18" s="2"/>
      <c r="I18" s="2"/>
      <c r="J18" s="2"/>
      <c r="K18" s="2"/>
      <c r="L18" s="2"/>
      <c r="M18" s="2"/>
      <c r="N18" s="2"/>
      <c r="O18" s="2"/>
      <c r="P18" s="2"/>
      <c r="Q18" s="36"/>
      <c r="R18" s="24">
        <f>IF(Start!K14&gt;0,Start!K14,SUM(G18:P18))</f>
        <v>0</v>
      </c>
      <c r="U18" s="79" t="str">
        <f>B18</f>
        <v xml:space="preserve"> </v>
      </c>
      <c r="V18" s="35" t="s">
        <v>2</v>
      </c>
      <c r="W18" s="80" t="str">
        <f>D18</f>
        <v xml:space="preserve"> </v>
      </c>
      <c r="X18" s="139" t="s">
        <v>21</v>
      </c>
      <c r="Y18" s="139"/>
      <c r="Z18" s="44">
        <f t="shared" ref="Z18:AI19" si="2">G18</f>
        <v>0</v>
      </c>
      <c r="AA18" s="44">
        <f t="shared" si="2"/>
        <v>0</v>
      </c>
      <c r="AB18" s="44">
        <f t="shared" si="2"/>
        <v>0</v>
      </c>
      <c r="AC18" s="44">
        <f t="shared" si="2"/>
        <v>0</v>
      </c>
      <c r="AD18" s="44">
        <f t="shared" si="2"/>
        <v>0</v>
      </c>
      <c r="AE18" s="44">
        <f t="shared" si="2"/>
        <v>0</v>
      </c>
      <c r="AF18" s="44">
        <f t="shared" si="2"/>
        <v>0</v>
      </c>
      <c r="AG18" s="44">
        <f t="shared" si="2"/>
        <v>0</v>
      </c>
      <c r="AH18" s="44">
        <f t="shared" si="2"/>
        <v>0</v>
      </c>
      <c r="AI18" s="44">
        <f t="shared" si="2"/>
        <v>0</v>
      </c>
      <c r="AJ18" s="36"/>
      <c r="AK18" s="24">
        <f>R18</f>
        <v>0</v>
      </c>
      <c r="AM18" s="79" t="str">
        <f>U18</f>
        <v xml:space="preserve"> </v>
      </c>
      <c r="AN18" s="35" t="s">
        <v>2</v>
      </c>
      <c r="AO18" s="80" t="str">
        <f>W18</f>
        <v xml:space="preserve"> </v>
      </c>
      <c r="AP18" s="139" t="s">
        <v>21</v>
      </c>
      <c r="AQ18" s="139"/>
      <c r="AR18" s="44">
        <f t="shared" ref="AR18:BA19" si="3">Z18</f>
        <v>0</v>
      </c>
      <c r="AS18" s="44">
        <f t="shared" si="3"/>
        <v>0</v>
      </c>
      <c r="AT18" s="44">
        <f t="shared" si="3"/>
        <v>0</v>
      </c>
      <c r="AU18" s="44">
        <f t="shared" si="3"/>
        <v>0</v>
      </c>
      <c r="AV18" s="44">
        <f t="shared" si="3"/>
        <v>0</v>
      </c>
      <c r="AW18" s="44">
        <f t="shared" si="3"/>
        <v>0</v>
      </c>
      <c r="AX18" s="44">
        <f t="shared" si="3"/>
        <v>0</v>
      </c>
      <c r="AY18" s="44">
        <f t="shared" si="3"/>
        <v>0</v>
      </c>
      <c r="AZ18" s="44">
        <f t="shared" si="3"/>
        <v>0</v>
      </c>
      <c r="BA18" s="44">
        <f t="shared" si="3"/>
        <v>0</v>
      </c>
      <c r="BB18" s="36"/>
      <c r="BC18" s="24">
        <f>AK18</f>
        <v>0</v>
      </c>
    </row>
    <row r="19" spans="1:55" ht="15.6" customHeight="1" thickBot="1" x14ac:dyDescent="0.3">
      <c r="B19" s="140" t="str">
        <f>IF(Start!O22="x",B12+1," ")</f>
        <v xml:space="preserve"> </v>
      </c>
      <c r="C19" s="141"/>
      <c r="D19" s="142"/>
      <c r="E19" s="139" t="s">
        <v>21</v>
      </c>
      <c r="F19" s="139"/>
      <c r="G19" s="2"/>
      <c r="H19" s="2"/>
      <c r="I19" s="2"/>
      <c r="J19" s="2"/>
      <c r="K19" s="2"/>
      <c r="L19" s="2"/>
      <c r="M19" s="2"/>
      <c r="N19" s="2"/>
      <c r="O19" s="2"/>
      <c r="P19" s="2"/>
      <c r="Q19" s="37"/>
      <c r="R19" s="24">
        <f>IF(Start!L14&gt;0,Start!L14,SUM(G19:P19))</f>
        <v>0</v>
      </c>
      <c r="U19" s="140" t="str">
        <f>B19</f>
        <v xml:space="preserve"> </v>
      </c>
      <c r="V19" s="141"/>
      <c r="W19" s="142"/>
      <c r="X19" s="139" t="s">
        <v>21</v>
      </c>
      <c r="Y19" s="139"/>
      <c r="Z19" s="44">
        <f t="shared" si="2"/>
        <v>0</v>
      </c>
      <c r="AA19" s="44">
        <f t="shared" si="2"/>
        <v>0</v>
      </c>
      <c r="AB19" s="44">
        <f t="shared" si="2"/>
        <v>0</v>
      </c>
      <c r="AC19" s="44">
        <f t="shared" si="2"/>
        <v>0</v>
      </c>
      <c r="AD19" s="44">
        <f t="shared" si="2"/>
        <v>0</v>
      </c>
      <c r="AE19" s="44">
        <f t="shared" si="2"/>
        <v>0</v>
      </c>
      <c r="AF19" s="44">
        <f t="shared" si="2"/>
        <v>0</v>
      </c>
      <c r="AG19" s="44">
        <f t="shared" si="2"/>
        <v>0</v>
      </c>
      <c r="AH19" s="44">
        <f t="shared" si="2"/>
        <v>0</v>
      </c>
      <c r="AI19" s="44">
        <f t="shared" si="2"/>
        <v>0</v>
      </c>
      <c r="AJ19" s="37"/>
      <c r="AK19" s="38">
        <f>R19</f>
        <v>0</v>
      </c>
      <c r="AM19" s="140" t="str">
        <f>U19</f>
        <v xml:space="preserve"> </v>
      </c>
      <c r="AN19" s="141"/>
      <c r="AO19" s="142"/>
      <c r="AP19" s="139" t="s">
        <v>21</v>
      </c>
      <c r="AQ19" s="139"/>
      <c r="AR19" s="44">
        <f t="shared" si="3"/>
        <v>0</v>
      </c>
      <c r="AS19" s="44">
        <f t="shared" si="3"/>
        <v>0</v>
      </c>
      <c r="AT19" s="44">
        <f t="shared" si="3"/>
        <v>0</v>
      </c>
      <c r="AU19" s="44">
        <f t="shared" si="3"/>
        <v>0</v>
      </c>
      <c r="AV19" s="44">
        <f t="shared" si="3"/>
        <v>0</v>
      </c>
      <c r="AW19" s="44">
        <f t="shared" si="3"/>
        <v>0</v>
      </c>
      <c r="AX19" s="44">
        <f t="shared" si="3"/>
        <v>0</v>
      </c>
      <c r="AY19" s="44">
        <f t="shared" si="3"/>
        <v>0</v>
      </c>
      <c r="AZ19" s="44">
        <f t="shared" si="3"/>
        <v>0</v>
      </c>
      <c r="BA19" s="44">
        <f t="shared" si="3"/>
        <v>0</v>
      </c>
      <c r="BB19" s="37"/>
      <c r="BC19" s="38">
        <f>AK19</f>
        <v>0</v>
      </c>
    </row>
    <row r="20" spans="1:55" ht="15" customHeight="1" thickBot="1" x14ac:dyDescent="0.3">
      <c r="B20" s="45"/>
      <c r="C20" s="23"/>
      <c r="D20" s="1"/>
      <c r="E20" s="39"/>
      <c r="F20" s="39"/>
      <c r="G20" s="46"/>
      <c r="H20" s="46"/>
      <c r="I20" s="46"/>
      <c r="J20" s="46"/>
      <c r="K20" s="46"/>
      <c r="L20" s="46"/>
      <c r="M20" s="47" t="s">
        <v>22</v>
      </c>
      <c r="N20" s="46"/>
      <c r="O20" s="46"/>
      <c r="P20" s="46"/>
      <c r="Q20" s="126">
        <f>SUM(R18:R19)</f>
        <v>0</v>
      </c>
      <c r="R20" s="127"/>
      <c r="U20" s="45"/>
      <c r="V20" s="23"/>
      <c r="W20" s="1"/>
      <c r="X20" s="39"/>
      <c r="Y20" s="39"/>
      <c r="Z20" s="46"/>
      <c r="AA20" s="46"/>
      <c r="AB20" s="46"/>
      <c r="AC20" s="46"/>
      <c r="AD20" s="46"/>
      <c r="AE20" s="46"/>
      <c r="AF20" s="47" t="s">
        <v>22</v>
      </c>
      <c r="AG20" s="46"/>
      <c r="AH20" s="46"/>
      <c r="AI20" s="46"/>
      <c r="AJ20" s="126">
        <f>Q20</f>
        <v>0</v>
      </c>
      <c r="AK20" s="127"/>
      <c r="AM20" s="45"/>
      <c r="AN20" s="23"/>
      <c r="AO20" s="1"/>
      <c r="AP20" s="39"/>
      <c r="AQ20" s="39"/>
      <c r="AR20" s="46"/>
      <c r="AS20" s="46"/>
      <c r="AT20" s="46"/>
      <c r="AU20" s="46"/>
      <c r="AV20" s="46"/>
      <c r="AW20" s="46"/>
      <c r="AX20" s="47" t="s">
        <v>22</v>
      </c>
      <c r="AY20" s="46"/>
      <c r="AZ20" s="46"/>
      <c r="BA20" s="46"/>
      <c r="BB20" s="126">
        <f>AJ20</f>
        <v>0</v>
      </c>
      <c r="BC20" s="127"/>
    </row>
    <row r="21" spans="1:55" ht="3.9" customHeight="1" x14ac:dyDescent="0.25"/>
    <row r="22" spans="1:55" ht="12.9" customHeight="1" x14ac:dyDescent="0.3">
      <c r="A22" s="8">
        <v>3</v>
      </c>
      <c r="B22" s="9"/>
      <c r="C22" s="10"/>
      <c r="D22" s="11"/>
      <c r="E22" s="9"/>
      <c r="F22" s="12" t="s">
        <v>16</v>
      </c>
      <c r="G22" s="13"/>
      <c r="H22" s="14"/>
      <c r="I22" s="14"/>
      <c r="J22" s="15"/>
      <c r="K22" s="15"/>
      <c r="L22" s="15"/>
      <c r="M22" s="31" t="s">
        <v>17</v>
      </c>
      <c r="N22" s="31"/>
      <c r="O22" s="31"/>
      <c r="P22" s="31"/>
      <c r="Q22" s="32"/>
      <c r="R22" s="16" t="s">
        <v>0</v>
      </c>
      <c r="T22" s="8">
        <v>3</v>
      </c>
      <c r="U22" s="9"/>
      <c r="V22" s="10"/>
      <c r="W22" s="11"/>
      <c r="X22" s="9"/>
      <c r="Y22" s="12" t="s">
        <v>16</v>
      </c>
      <c r="Z22" s="13"/>
      <c r="AA22" s="14"/>
      <c r="AB22" s="14"/>
      <c r="AC22" s="15"/>
      <c r="AD22" s="15"/>
      <c r="AE22" s="15"/>
      <c r="AF22" s="31" t="s">
        <v>17</v>
      </c>
      <c r="AG22" s="31"/>
      <c r="AH22" s="31"/>
      <c r="AI22" s="31"/>
      <c r="AJ22" s="32"/>
      <c r="AK22" s="16" t="s">
        <v>0</v>
      </c>
      <c r="AL22" s="8">
        <v>3</v>
      </c>
      <c r="AM22" s="9"/>
      <c r="AN22" s="10"/>
      <c r="AO22" s="11"/>
      <c r="AP22" s="9"/>
      <c r="AQ22" s="12" t="s">
        <v>16</v>
      </c>
      <c r="AR22" s="13"/>
      <c r="AS22" s="14"/>
      <c r="AT22" s="14"/>
      <c r="AU22" s="15"/>
      <c r="AV22" s="15"/>
      <c r="AW22" s="15"/>
      <c r="AX22" s="31" t="s">
        <v>17</v>
      </c>
      <c r="AY22" s="31"/>
      <c r="AZ22" s="31"/>
      <c r="BA22" s="31"/>
      <c r="BB22" s="32"/>
      <c r="BC22" s="16" t="s">
        <v>0</v>
      </c>
    </row>
    <row r="23" spans="1:55" ht="14.1" customHeight="1" x14ac:dyDescent="0.3">
      <c r="B23" s="143" t="s">
        <v>20</v>
      </c>
      <c r="C23" s="144"/>
      <c r="D23" s="145"/>
      <c r="E23" s="77">
        <f>Start!J15</f>
        <v>0</v>
      </c>
      <c r="F23" s="146">
        <f>Start!H15</f>
        <v>0</v>
      </c>
      <c r="G23" s="146"/>
      <c r="H23" s="146"/>
      <c r="I23" s="146"/>
      <c r="J23" s="146"/>
      <c r="K23" s="146"/>
      <c r="L23" s="43"/>
      <c r="M23" s="147">
        <f>Start!I15</f>
        <v>0</v>
      </c>
      <c r="N23" s="147"/>
      <c r="O23" s="147"/>
      <c r="P23" s="147"/>
      <c r="Q23" s="18"/>
      <c r="R23" s="19"/>
      <c r="U23" s="143" t="s">
        <v>20</v>
      </c>
      <c r="V23" s="144"/>
      <c r="W23" s="145"/>
      <c r="X23" s="77">
        <f>E23</f>
        <v>0</v>
      </c>
      <c r="Y23" s="146">
        <f>F23</f>
        <v>0</v>
      </c>
      <c r="Z23" s="146"/>
      <c r="AA23" s="146"/>
      <c r="AB23" s="146"/>
      <c r="AC23" s="146"/>
      <c r="AD23" s="146"/>
      <c r="AE23" s="43"/>
      <c r="AF23" s="147">
        <f>M23</f>
        <v>0</v>
      </c>
      <c r="AG23" s="147"/>
      <c r="AH23" s="147"/>
      <c r="AI23" s="147"/>
      <c r="AJ23" s="18"/>
      <c r="AK23" s="19"/>
      <c r="AM23" s="143" t="s">
        <v>20</v>
      </c>
      <c r="AN23" s="144"/>
      <c r="AO23" s="145"/>
      <c r="AP23" s="77">
        <f>X23</f>
        <v>0</v>
      </c>
      <c r="AQ23" s="146">
        <f>Y23</f>
        <v>0</v>
      </c>
      <c r="AR23" s="146"/>
      <c r="AS23" s="146"/>
      <c r="AT23" s="146"/>
      <c r="AU23" s="146"/>
      <c r="AV23" s="146"/>
      <c r="AW23" s="43"/>
      <c r="AX23" s="147">
        <f>AF23</f>
        <v>0</v>
      </c>
      <c r="AY23" s="147"/>
      <c r="AZ23" s="147"/>
      <c r="BA23" s="147"/>
      <c r="BB23" s="18"/>
      <c r="BC23" s="19"/>
    </row>
    <row r="24" spans="1:55" ht="3.9" customHeight="1" x14ac:dyDescent="0.25">
      <c r="B24" s="17"/>
      <c r="C24" s="18"/>
      <c r="D24" s="20"/>
      <c r="E24" s="17"/>
      <c r="F24" s="21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2"/>
      <c r="U24" s="17"/>
      <c r="V24" s="18"/>
      <c r="W24" s="20"/>
      <c r="X24" s="17"/>
      <c r="Y24" s="21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22"/>
      <c r="AM24" s="17"/>
      <c r="AN24" s="18"/>
      <c r="AO24" s="20"/>
      <c r="AP24" s="17"/>
      <c r="AQ24" s="21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22"/>
    </row>
    <row r="25" spans="1:55" ht="15.6" customHeight="1" x14ac:dyDescent="0.25">
      <c r="B25" s="79" t="str">
        <f>IF(Start!O23="x",D18+1," ")</f>
        <v xml:space="preserve"> </v>
      </c>
      <c r="C25" s="35" t="s">
        <v>2</v>
      </c>
      <c r="D25" s="80" t="str">
        <f>IF(Start!O23="x",'2. Runde'!B25+9," ")</f>
        <v xml:space="preserve"> </v>
      </c>
      <c r="E25" s="139" t="s">
        <v>21</v>
      </c>
      <c r="F25" s="139"/>
      <c r="G25" s="2"/>
      <c r="H25" s="2"/>
      <c r="I25" s="2"/>
      <c r="J25" s="2"/>
      <c r="K25" s="2"/>
      <c r="L25" s="2"/>
      <c r="M25" s="2"/>
      <c r="N25" s="2"/>
      <c r="O25" s="2"/>
      <c r="P25" s="2"/>
      <c r="Q25" s="36"/>
      <c r="R25" s="24">
        <f>IF(Start!K15&gt;0,Start!K15,SUM(G25:P25))</f>
        <v>0</v>
      </c>
      <c r="U25" s="79" t="str">
        <f>B25</f>
        <v xml:space="preserve"> </v>
      </c>
      <c r="V25" s="35" t="s">
        <v>2</v>
      </c>
      <c r="W25" s="80" t="str">
        <f>D25</f>
        <v xml:space="preserve"> </v>
      </c>
      <c r="X25" s="139" t="s">
        <v>21</v>
      </c>
      <c r="Y25" s="139"/>
      <c r="Z25" s="44">
        <f t="shared" ref="Z25:AI26" si="4">G25</f>
        <v>0</v>
      </c>
      <c r="AA25" s="44">
        <f t="shared" si="4"/>
        <v>0</v>
      </c>
      <c r="AB25" s="44">
        <f t="shared" si="4"/>
        <v>0</v>
      </c>
      <c r="AC25" s="44">
        <f t="shared" si="4"/>
        <v>0</v>
      </c>
      <c r="AD25" s="44">
        <f t="shared" si="4"/>
        <v>0</v>
      </c>
      <c r="AE25" s="44">
        <f t="shared" si="4"/>
        <v>0</v>
      </c>
      <c r="AF25" s="44">
        <f t="shared" si="4"/>
        <v>0</v>
      </c>
      <c r="AG25" s="44">
        <f t="shared" si="4"/>
        <v>0</v>
      </c>
      <c r="AH25" s="44">
        <f t="shared" si="4"/>
        <v>0</v>
      </c>
      <c r="AI25" s="44">
        <f t="shared" si="4"/>
        <v>0</v>
      </c>
      <c r="AJ25" s="36"/>
      <c r="AK25" s="24">
        <f>R25</f>
        <v>0</v>
      </c>
      <c r="AM25" s="79" t="str">
        <f>U25</f>
        <v xml:space="preserve"> </v>
      </c>
      <c r="AN25" s="35" t="s">
        <v>2</v>
      </c>
      <c r="AO25" s="80" t="str">
        <f>W25</f>
        <v xml:space="preserve"> </v>
      </c>
      <c r="AP25" s="139" t="s">
        <v>21</v>
      </c>
      <c r="AQ25" s="139"/>
      <c r="AR25" s="44">
        <f t="shared" ref="AR25:BA26" si="5">Z25</f>
        <v>0</v>
      </c>
      <c r="AS25" s="44">
        <f t="shared" si="5"/>
        <v>0</v>
      </c>
      <c r="AT25" s="44">
        <f t="shared" si="5"/>
        <v>0</v>
      </c>
      <c r="AU25" s="44">
        <f t="shared" si="5"/>
        <v>0</v>
      </c>
      <c r="AV25" s="44">
        <f t="shared" si="5"/>
        <v>0</v>
      </c>
      <c r="AW25" s="44">
        <f t="shared" si="5"/>
        <v>0</v>
      </c>
      <c r="AX25" s="44">
        <f t="shared" si="5"/>
        <v>0</v>
      </c>
      <c r="AY25" s="44">
        <f t="shared" si="5"/>
        <v>0</v>
      </c>
      <c r="AZ25" s="44">
        <f t="shared" si="5"/>
        <v>0</v>
      </c>
      <c r="BA25" s="44">
        <f t="shared" si="5"/>
        <v>0</v>
      </c>
      <c r="BB25" s="36"/>
      <c r="BC25" s="24">
        <f>AK25</f>
        <v>0</v>
      </c>
    </row>
    <row r="26" spans="1:55" ht="15.6" customHeight="1" thickBot="1" x14ac:dyDescent="0.3">
      <c r="B26" s="140" t="str">
        <f>IF(Start!O22="x",B19+1," ")</f>
        <v xml:space="preserve"> </v>
      </c>
      <c r="C26" s="141"/>
      <c r="D26" s="142"/>
      <c r="E26" s="139" t="s">
        <v>21</v>
      </c>
      <c r="F26" s="139"/>
      <c r="G26" s="2"/>
      <c r="H26" s="2"/>
      <c r="I26" s="2"/>
      <c r="J26" s="2"/>
      <c r="K26" s="2"/>
      <c r="L26" s="2"/>
      <c r="M26" s="2"/>
      <c r="N26" s="2"/>
      <c r="O26" s="2"/>
      <c r="P26" s="2"/>
      <c r="Q26" s="37"/>
      <c r="R26" s="24">
        <f>IF(Start!L15&gt;0,Start!L15,SUM(G26:P26))</f>
        <v>0</v>
      </c>
      <c r="U26" s="140" t="str">
        <f>B26</f>
        <v xml:space="preserve"> </v>
      </c>
      <c r="V26" s="141"/>
      <c r="W26" s="142"/>
      <c r="X26" s="139" t="s">
        <v>21</v>
      </c>
      <c r="Y26" s="139"/>
      <c r="Z26" s="44">
        <f t="shared" si="4"/>
        <v>0</v>
      </c>
      <c r="AA26" s="44">
        <f t="shared" si="4"/>
        <v>0</v>
      </c>
      <c r="AB26" s="44">
        <f t="shared" si="4"/>
        <v>0</v>
      </c>
      <c r="AC26" s="44">
        <f t="shared" si="4"/>
        <v>0</v>
      </c>
      <c r="AD26" s="44">
        <f t="shared" si="4"/>
        <v>0</v>
      </c>
      <c r="AE26" s="44">
        <f t="shared" si="4"/>
        <v>0</v>
      </c>
      <c r="AF26" s="44">
        <f t="shared" si="4"/>
        <v>0</v>
      </c>
      <c r="AG26" s="44">
        <f t="shared" si="4"/>
        <v>0</v>
      </c>
      <c r="AH26" s="44">
        <f t="shared" si="4"/>
        <v>0</v>
      </c>
      <c r="AI26" s="44">
        <f t="shared" si="4"/>
        <v>0</v>
      </c>
      <c r="AJ26" s="37"/>
      <c r="AK26" s="38">
        <f>R26</f>
        <v>0</v>
      </c>
      <c r="AM26" s="140" t="str">
        <f>U26</f>
        <v xml:space="preserve"> </v>
      </c>
      <c r="AN26" s="141"/>
      <c r="AO26" s="142"/>
      <c r="AP26" s="139" t="s">
        <v>21</v>
      </c>
      <c r="AQ26" s="139"/>
      <c r="AR26" s="44">
        <f t="shared" si="5"/>
        <v>0</v>
      </c>
      <c r="AS26" s="44">
        <f t="shared" si="5"/>
        <v>0</v>
      </c>
      <c r="AT26" s="44">
        <f t="shared" si="5"/>
        <v>0</v>
      </c>
      <c r="AU26" s="44">
        <f t="shared" si="5"/>
        <v>0</v>
      </c>
      <c r="AV26" s="44">
        <f t="shared" si="5"/>
        <v>0</v>
      </c>
      <c r="AW26" s="44">
        <f t="shared" si="5"/>
        <v>0</v>
      </c>
      <c r="AX26" s="44">
        <f t="shared" si="5"/>
        <v>0</v>
      </c>
      <c r="AY26" s="44">
        <f t="shared" si="5"/>
        <v>0</v>
      </c>
      <c r="AZ26" s="44">
        <f t="shared" si="5"/>
        <v>0</v>
      </c>
      <c r="BA26" s="44">
        <f t="shared" si="5"/>
        <v>0</v>
      </c>
      <c r="BB26" s="37"/>
      <c r="BC26" s="38">
        <f>AK26</f>
        <v>0</v>
      </c>
    </row>
    <row r="27" spans="1:55" ht="15" customHeight="1" thickBot="1" x14ac:dyDescent="0.3">
      <c r="B27" s="45"/>
      <c r="C27" s="23"/>
      <c r="D27" s="1"/>
      <c r="E27" s="39"/>
      <c r="F27" s="39"/>
      <c r="G27" s="46"/>
      <c r="H27" s="46"/>
      <c r="I27" s="46"/>
      <c r="J27" s="46"/>
      <c r="K27" s="46"/>
      <c r="L27" s="46"/>
      <c r="M27" s="47" t="s">
        <v>22</v>
      </c>
      <c r="N27" s="46"/>
      <c r="O27" s="46"/>
      <c r="P27" s="46"/>
      <c r="Q27" s="126">
        <f>SUM(R25:R26)</f>
        <v>0</v>
      </c>
      <c r="R27" s="127"/>
      <c r="U27" s="45"/>
      <c r="V27" s="23"/>
      <c r="W27" s="1"/>
      <c r="X27" s="39"/>
      <c r="Y27" s="39"/>
      <c r="Z27" s="46"/>
      <c r="AA27" s="46"/>
      <c r="AB27" s="46"/>
      <c r="AC27" s="46"/>
      <c r="AD27" s="46"/>
      <c r="AE27" s="46"/>
      <c r="AF27" s="47" t="s">
        <v>22</v>
      </c>
      <c r="AG27" s="46"/>
      <c r="AH27" s="46"/>
      <c r="AI27" s="46"/>
      <c r="AJ27" s="126">
        <f>Q27</f>
        <v>0</v>
      </c>
      <c r="AK27" s="127"/>
      <c r="AM27" s="45"/>
      <c r="AN27" s="23"/>
      <c r="AO27" s="1"/>
      <c r="AP27" s="39"/>
      <c r="AQ27" s="39"/>
      <c r="AR27" s="46"/>
      <c r="AS27" s="46"/>
      <c r="AT27" s="46"/>
      <c r="AU27" s="46"/>
      <c r="AV27" s="46"/>
      <c r="AW27" s="46"/>
      <c r="AX27" s="47" t="s">
        <v>22</v>
      </c>
      <c r="AY27" s="46"/>
      <c r="AZ27" s="46"/>
      <c r="BA27" s="46"/>
      <c r="BB27" s="126">
        <f>AJ27</f>
        <v>0</v>
      </c>
      <c r="BC27" s="127"/>
    </row>
    <row r="28" spans="1:55" ht="3.9" customHeight="1" x14ac:dyDescent="0.25"/>
    <row r="29" spans="1:55" ht="12.9" customHeight="1" x14ac:dyDescent="0.3">
      <c r="A29" s="8">
        <v>4</v>
      </c>
      <c r="B29" s="9"/>
      <c r="C29" s="10"/>
      <c r="D29" s="11"/>
      <c r="E29" s="9"/>
      <c r="F29" s="12" t="s">
        <v>16</v>
      </c>
      <c r="G29" s="13"/>
      <c r="H29" s="14"/>
      <c r="I29" s="14"/>
      <c r="J29" s="15"/>
      <c r="K29" s="15"/>
      <c r="L29" s="15"/>
      <c r="M29" s="31" t="s">
        <v>17</v>
      </c>
      <c r="N29" s="31"/>
      <c r="O29" s="31"/>
      <c r="P29" s="31"/>
      <c r="Q29" s="32"/>
      <c r="R29" s="16" t="s">
        <v>0</v>
      </c>
      <c r="T29" s="8">
        <v>4</v>
      </c>
      <c r="U29" s="9"/>
      <c r="V29" s="10"/>
      <c r="W29" s="11"/>
      <c r="X29" s="9"/>
      <c r="Y29" s="12" t="s">
        <v>16</v>
      </c>
      <c r="Z29" s="13"/>
      <c r="AA29" s="14"/>
      <c r="AB29" s="14"/>
      <c r="AC29" s="15"/>
      <c r="AD29" s="15"/>
      <c r="AE29" s="15"/>
      <c r="AF29" s="31" t="s">
        <v>17</v>
      </c>
      <c r="AG29" s="31"/>
      <c r="AH29" s="31"/>
      <c r="AI29" s="31"/>
      <c r="AJ29" s="32"/>
      <c r="AK29" s="16" t="s">
        <v>0</v>
      </c>
      <c r="AL29" s="8">
        <v>4</v>
      </c>
      <c r="AM29" s="9"/>
      <c r="AN29" s="10"/>
      <c r="AO29" s="11"/>
      <c r="AP29" s="9"/>
      <c r="AQ29" s="12" t="s">
        <v>16</v>
      </c>
      <c r="AR29" s="13"/>
      <c r="AS29" s="14"/>
      <c r="AT29" s="14"/>
      <c r="AU29" s="15"/>
      <c r="AV29" s="15"/>
      <c r="AW29" s="15"/>
      <c r="AX29" s="31" t="s">
        <v>17</v>
      </c>
      <c r="AY29" s="31"/>
      <c r="AZ29" s="31"/>
      <c r="BA29" s="31"/>
      <c r="BB29" s="32"/>
      <c r="BC29" s="16" t="s">
        <v>0</v>
      </c>
    </row>
    <row r="30" spans="1:55" ht="14.1" customHeight="1" x14ac:dyDescent="0.3">
      <c r="B30" s="143" t="s">
        <v>20</v>
      </c>
      <c r="C30" s="144"/>
      <c r="D30" s="145"/>
      <c r="E30" s="77">
        <f>Start!J16</f>
        <v>0</v>
      </c>
      <c r="F30" s="146">
        <f>Start!H16</f>
        <v>0</v>
      </c>
      <c r="G30" s="146"/>
      <c r="H30" s="146"/>
      <c r="I30" s="146"/>
      <c r="J30" s="146"/>
      <c r="K30" s="146"/>
      <c r="L30" s="43"/>
      <c r="M30" s="147">
        <f>Start!I16</f>
        <v>0</v>
      </c>
      <c r="N30" s="147"/>
      <c r="O30" s="147"/>
      <c r="P30" s="147"/>
      <c r="Q30" s="18"/>
      <c r="R30" s="19"/>
      <c r="U30" s="143" t="s">
        <v>20</v>
      </c>
      <c r="V30" s="144"/>
      <c r="W30" s="145"/>
      <c r="X30" s="77">
        <f>E30</f>
        <v>0</v>
      </c>
      <c r="Y30" s="146">
        <f>F30</f>
        <v>0</v>
      </c>
      <c r="Z30" s="146"/>
      <c r="AA30" s="146"/>
      <c r="AB30" s="146"/>
      <c r="AC30" s="146"/>
      <c r="AD30" s="146"/>
      <c r="AE30" s="43"/>
      <c r="AF30" s="147">
        <f>M30</f>
        <v>0</v>
      </c>
      <c r="AG30" s="147"/>
      <c r="AH30" s="147"/>
      <c r="AI30" s="147"/>
      <c r="AJ30" s="18"/>
      <c r="AK30" s="19"/>
      <c r="AM30" s="143" t="s">
        <v>20</v>
      </c>
      <c r="AN30" s="144"/>
      <c r="AO30" s="145"/>
      <c r="AP30" s="77">
        <f>X30</f>
        <v>0</v>
      </c>
      <c r="AQ30" s="146">
        <f>Y30</f>
        <v>0</v>
      </c>
      <c r="AR30" s="146"/>
      <c r="AS30" s="146"/>
      <c r="AT30" s="146"/>
      <c r="AU30" s="146"/>
      <c r="AV30" s="146"/>
      <c r="AW30" s="43"/>
      <c r="AX30" s="147">
        <f>AF30</f>
        <v>0</v>
      </c>
      <c r="AY30" s="147"/>
      <c r="AZ30" s="147"/>
      <c r="BA30" s="147"/>
      <c r="BB30" s="18"/>
      <c r="BC30" s="19"/>
    </row>
    <row r="31" spans="1:55" ht="3.9" customHeight="1" x14ac:dyDescent="0.25">
      <c r="B31" s="17"/>
      <c r="C31" s="18"/>
      <c r="D31" s="20"/>
      <c r="E31" s="17"/>
      <c r="F31" s="21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2"/>
      <c r="U31" s="17"/>
      <c r="V31" s="18"/>
      <c r="W31" s="20"/>
      <c r="X31" s="17"/>
      <c r="Y31" s="21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22"/>
      <c r="AM31" s="17"/>
      <c r="AN31" s="18"/>
      <c r="AO31" s="20"/>
      <c r="AP31" s="17"/>
      <c r="AQ31" s="21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22"/>
    </row>
    <row r="32" spans="1:55" ht="15.6" customHeight="1" x14ac:dyDescent="0.25">
      <c r="B32" s="79" t="str">
        <f>IF(Start!O23="x",D25+1," ")</f>
        <v xml:space="preserve"> </v>
      </c>
      <c r="C32" s="35" t="s">
        <v>2</v>
      </c>
      <c r="D32" s="80" t="str">
        <f>IF(Start!O23="x",'2. Runde'!B32+9," ")</f>
        <v xml:space="preserve"> </v>
      </c>
      <c r="E32" s="139" t="s">
        <v>24</v>
      </c>
      <c r="F32" s="139"/>
      <c r="G32" s="2"/>
      <c r="H32" s="2"/>
      <c r="I32" s="2"/>
      <c r="J32" s="2"/>
      <c r="K32" s="2"/>
      <c r="L32" s="2"/>
      <c r="M32" s="2"/>
      <c r="N32" s="2"/>
      <c r="O32" s="2"/>
      <c r="P32" s="2"/>
      <c r="Q32" s="36"/>
      <c r="R32" s="24">
        <f>IF(Start!K16&gt;0,Start!K16,SUM(G32:P32))</f>
        <v>0</v>
      </c>
      <c r="U32" s="79" t="str">
        <f>B32</f>
        <v xml:space="preserve"> </v>
      </c>
      <c r="V32" s="35" t="s">
        <v>2</v>
      </c>
      <c r="W32" s="80" t="str">
        <f>D32</f>
        <v xml:space="preserve"> </v>
      </c>
      <c r="X32" s="139" t="s">
        <v>24</v>
      </c>
      <c r="Y32" s="139"/>
      <c r="Z32" s="44">
        <f t="shared" ref="Z32:AI33" si="6">G32</f>
        <v>0</v>
      </c>
      <c r="AA32" s="44">
        <f t="shared" si="6"/>
        <v>0</v>
      </c>
      <c r="AB32" s="44">
        <f t="shared" si="6"/>
        <v>0</v>
      </c>
      <c r="AC32" s="44">
        <f t="shared" si="6"/>
        <v>0</v>
      </c>
      <c r="AD32" s="44">
        <f t="shared" si="6"/>
        <v>0</v>
      </c>
      <c r="AE32" s="44">
        <f t="shared" si="6"/>
        <v>0</v>
      </c>
      <c r="AF32" s="44">
        <f t="shared" si="6"/>
        <v>0</v>
      </c>
      <c r="AG32" s="44">
        <f t="shared" si="6"/>
        <v>0</v>
      </c>
      <c r="AH32" s="44">
        <f t="shared" si="6"/>
        <v>0</v>
      </c>
      <c r="AI32" s="44">
        <f t="shared" si="6"/>
        <v>0</v>
      </c>
      <c r="AJ32" s="36"/>
      <c r="AK32" s="24">
        <f>R32</f>
        <v>0</v>
      </c>
      <c r="AM32" s="79" t="str">
        <f>U32</f>
        <v xml:space="preserve"> </v>
      </c>
      <c r="AN32" s="35" t="s">
        <v>2</v>
      </c>
      <c r="AO32" s="80" t="str">
        <f>W32</f>
        <v xml:space="preserve"> </v>
      </c>
      <c r="AP32" s="139" t="s">
        <v>24</v>
      </c>
      <c r="AQ32" s="139"/>
      <c r="AR32" s="44">
        <f t="shared" ref="AR32:BA33" si="7">Z32</f>
        <v>0</v>
      </c>
      <c r="AS32" s="44">
        <f t="shared" si="7"/>
        <v>0</v>
      </c>
      <c r="AT32" s="44">
        <f t="shared" si="7"/>
        <v>0</v>
      </c>
      <c r="AU32" s="44">
        <f t="shared" si="7"/>
        <v>0</v>
      </c>
      <c r="AV32" s="44">
        <f t="shared" si="7"/>
        <v>0</v>
      </c>
      <c r="AW32" s="44">
        <f t="shared" si="7"/>
        <v>0</v>
      </c>
      <c r="AX32" s="44">
        <f t="shared" si="7"/>
        <v>0</v>
      </c>
      <c r="AY32" s="44">
        <f t="shared" si="7"/>
        <v>0</v>
      </c>
      <c r="AZ32" s="44">
        <f t="shared" si="7"/>
        <v>0</v>
      </c>
      <c r="BA32" s="44">
        <f t="shared" si="7"/>
        <v>0</v>
      </c>
      <c r="BB32" s="36"/>
      <c r="BC32" s="24">
        <f>AK32</f>
        <v>0</v>
      </c>
    </row>
    <row r="33" spans="1:55" ht="15.6" customHeight="1" thickBot="1" x14ac:dyDescent="0.3">
      <c r="B33" s="140" t="str">
        <f>IF(Start!O22="x",B26+1," ")</f>
        <v xml:space="preserve"> </v>
      </c>
      <c r="C33" s="141"/>
      <c r="D33" s="142"/>
      <c r="E33" s="139" t="s">
        <v>24</v>
      </c>
      <c r="F33" s="139"/>
      <c r="G33" s="2"/>
      <c r="H33" s="2"/>
      <c r="I33" s="2"/>
      <c r="J33" s="2"/>
      <c r="K33" s="2"/>
      <c r="L33" s="2"/>
      <c r="M33" s="2"/>
      <c r="N33" s="2"/>
      <c r="O33" s="2"/>
      <c r="P33" s="2"/>
      <c r="Q33" s="37"/>
      <c r="R33" s="24">
        <f>IF(Start!L16&gt;0,Start!L16,SUM(G33:P33))</f>
        <v>0</v>
      </c>
      <c r="U33" s="140" t="str">
        <f>B33</f>
        <v xml:space="preserve"> </v>
      </c>
      <c r="V33" s="141"/>
      <c r="W33" s="142"/>
      <c r="X33" s="139" t="s">
        <v>24</v>
      </c>
      <c r="Y33" s="139"/>
      <c r="Z33" s="44">
        <f t="shared" si="6"/>
        <v>0</v>
      </c>
      <c r="AA33" s="44">
        <f t="shared" si="6"/>
        <v>0</v>
      </c>
      <c r="AB33" s="44">
        <f t="shared" si="6"/>
        <v>0</v>
      </c>
      <c r="AC33" s="44">
        <f t="shared" si="6"/>
        <v>0</v>
      </c>
      <c r="AD33" s="44">
        <f t="shared" si="6"/>
        <v>0</v>
      </c>
      <c r="AE33" s="44">
        <f t="shared" si="6"/>
        <v>0</v>
      </c>
      <c r="AF33" s="44">
        <f t="shared" si="6"/>
        <v>0</v>
      </c>
      <c r="AG33" s="44">
        <f t="shared" si="6"/>
        <v>0</v>
      </c>
      <c r="AH33" s="44">
        <f t="shared" si="6"/>
        <v>0</v>
      </c>
      <c r="AI33" s="44">
        <f t="shared" si="6"/>
        <v>0</v>
      </c>
      <c r="AJ33" s="37"/>
      <c r="AK33" s="38">
        <f>R33</f>
        <v>0</v>
      </c>
      <c r="AM33" s="140" t="str">
        <f>U33</f>
        <v xml:space="preserve"> </v>
      </c>
      <c r="AN33" s="141"/>
      <c r="AO33" s="142"/>
      <c r="AP33" s="139" t="s">
        <v>24</v>
      </c>
      <c r="AQ33" s="139"/>
      <c r="AR33" s="44">
        <f t="shared" si="7"/>
        <v>0</v>
      </c>
      <c r="AS33" s="44">
        <f t="shared" si="7"/>
        <v>0</v>
      </c>
      <c r="AT33" s="44">
        <f t="shared" si="7"/>
        <v>0</v>
      </c>
      <c r="AU33" s="44">
        <f t="shared" si="7"/>
        <v>0</v>
      </c>
      <c r="AV33" s="44">
        <f t="shared" si="7"/>
        <v>0</v>
      </c>
      <c r="AW33" s="44">
        <f t="shared" si="7"/>
        <v>0</v>
      </c>
      <c r="AX33" s="44">
        <f t="shared" si="7"/>
        <v>0</v>
      </c>
      <c r="AY33" s="44">
        <f t="shared" si="7"/>
        <v>0</v>
      </c>
      <c r="AZ33" s="44">
        <f t="shared" si="7"/>
        <v>0</v>
      </c>
      <c r="BA33" s="44">
        <f t="shared" si="7"/>
        <v>0</v>
      </c>
      <c r="BB33" s="37"/>
      <c r="BC33" s="38">
        <f>AK33</f>
        <v>0</v>
      </c>
    </row>
    <row r="34" spans="1:55" ht="15" customHeight="1" thickBot="1" x14ac:dyDescent="0.3">
      <c r="B34" s="45"/>
      <c r="C34" s="23"/>
      <c r="D34" s="1"/>
      <c r="E34" s="39"/>
      <c r="F34" s="39"/>
      <c r="G34" s="46"/>
      <c r="H34" s="46"/>
      <c r="I34" s="46"/>
      <c r="J34" s="46"/>
      <c r="K34" s="46"/>
      <c r="L34" s="46"/>
      <c r="M34" s="47" t="s">
        <v>22</v>
      </c>
      <c r="N34" s="46"/>
      <c r="O34" s="46"/>
      <c r="P34" s="46"/>
      <c r="Q34" s="126">
        <f>SUM(R32:R33)</f>
        <v>0</v>
      </c>
      <c r="R34" s="127"/>
      <c r="U34" s="45"/>
      <c r="V34" s="23"/>
      <c r="W34" s="1"/>
      <c r="X34" s="39"/>
      <c r="Y34" s="39"/>
      <c r="Z34" s="46"/>
      <c r="AA34" s="46"/>
      <c r="AB34" s="46"/>
      <c r="AC34" s="46"/>
      <c r="AD34" s="46"/>
      <c r="AE34" s="46"/>
      <c r="AF34" s="47" t="s">
        <v>22</v>
      </c>
      <c r="AG34" s="46"/>
      <c r="AH34" s="46"/>
      <c r="AI34" s="46"/>
      <c r="AJ34" s="126">
        <f>Q34</f>
        <v>0</v>
      </c>
      <c r="AK34" s="127"/>
      <c r="AM34" s="45"/>
      <c r="AN34" s="23"/>
      <c r="AO34" s="1"/>
      <c r="AP34" s="39"/>
      <c r="AQ34" s="39"/>
      <c r="AR34" s="46"/>
      <c r="AS34" s="46"/>
      <c r="AT34" s="46"/>
      <c r="AU34" s="46"/>
      <c r="AV34" s="46"/>
      <c r="AW34" s="46"/>
      <c r="AX34" s="47" t="s">
        <v>22</v>
      </c>
      <c r="AY34" s="46"/>
      <c r="AZ34" s="46"/>
      <c r="BA34" s="46"/>
      <c r="BB34" s="126">
        <f>AJ34</f>
        <v>0</v>
      </c>
      <c r="BC34" s="127"/>
    </row>
    <row r="35" spans="1:55" ht="3.9" customHeight="1" x14ac:dyDescent="0.25"/>
    <row r="36" spans="1:55" ht="12.9" customHeight="1" x14ac:dyDescent="0.3">
      <c r="A36" s="8">
        <v>5</v>
      </c>
      <c r="B36" s="9"/>
      <c r="C36" s="10"/>
      <c r="D36" s="11"/>
      <c r="E36" s="9"/>
      <c r="F36" s="12" t="s">
        <v>16</v>
      </c>
      <c r="G36" s="13"/>
      <c r="H36" s="14"/>
      <c r="I36" s="14"/>
      <c r="J36" s="15"/>
      <c r="K36" s="15"/>
      <c r="L36" s="15"/>
      <c r="M36" s="31" t="s">
        <v>17</v>
      </c>
      <c r="N36" s="31"/>
      <c r="O36" s="31"/>
      <c r="P36" s="31"/>
      <c r="Q36" s="32"/>
      <c r="R36" s="16" t="s">
        <v>0</v>
      </c>
      <c r="T36" s="8">
        <v>5</v>
      </c>
      <c r="U36" s="9"/>
      <c r="V36" s="10"/>
      <c r="W36" s="11"/>
      <c r="X36" s="9"/>
      <c r="Y36" s="12" t="s">
        <v>16</v>
      </c>
      <c r="Z36" s="13"/>
      <c r="AA36" s="14"/>
      <c r="AB36" s="14"/>
      <c r="AC36" s="15"/>
      <c r="AD36" s="15"/>
      <c r="AE36" s="15"/>
      <c r="AF36" s="31" t="s">
        <v>17</v>
      </c>
      <c r="AG36" s="31"/>
      <c r="AH36" s="31"/>
      <c r="AI36" s="31"/>
      <c r="AJ36" s="32"/>
      <c r="AK36" s="16" t="s">
        <v>0</v>
      </c>
      <c r="AL36" s="8">
        <v>5</v>
      </c>
      <c r="AM36" s="9"/>
      <c r="AN36" s="10"/>
      <c r="AO36" s="11"/>
      <c r="AP36" s="9"/>
      <c r="AQ36" s="12" t="s">
        <v>16</v>
      </c>
      <c r="AR36" s="13"/>
      <c r="AS36" s="14"/>
      <c r="AT36" s="14"/>
      <c r="AU36" s="15"/>
      <c r="AV36" s="15"/>
      <c r="AW36" s="15"/>
      <c r="AX36" s="31" t="s">
        <v>17</v>
      </c>
      <c r="AY36" s="31"/>
      <c r="AZ36" s="31"/>
      <c r="BA36" s="31"/>
      <c r="BB36" s="32"/>
      <c r="BC36" s="16" t="s">
        <v>0</v>
      </c>
    </row>
    <row r="37" spans="1:55" ht="14.1" customHeight="1" x14ac:dyDescent="0.3">
      <c r="B37" s="143" t="s">
        <v>20</v>
      </c>
      <c r="C37" s="144"/>
      <c r="D37" s="145"/>
      <c r="E37" s="77">
        <f>Start!J17</f>
        <v>0</v>
      </c>
      <c r="F37" s="146">
        <f>Start!H17</f>
        <v>0</v>
      </c>
      <c r="G37" s="146"/>
      <c r="H37" s="146"/>
      <c r="I37" s="146"/>
      <c r="J37" s="146"/>
      <c r="K37" s="146"/>
      <c r="L37" s="43"/>
      <c r="M37" s="147">
        <f>Start!I17</f>
        <v>0</v>
      </c>
      <c r="N37" s="147"/>
      <c r="O37" s="147"/>
      <c r="P37" s="147"/>
      <c r="Q37" s="18"/>
      <c r="R37" s="19"/>
      <c r="U37" s="143" t="s">
        <v>20</v>
      </c>
      <c r="V37" s="144"/>
      <c r="W37" s="145"/>
      <c r="X37" s="77">
        <f>E37</f>
        <v>0</v>
      </c>
      <c r="Y37" s="146">
        <f>F37</f>
        <v>0</v>
      </c>
      <c r="Z37" s="146"/>
      <c r="AA37" s="146"/>
      <c r="AB37" s="146"/>
      <c r="AC37" s="146"/>
      <c r="AD37" s="146"/>
      <c r="AE37" s="43"/>
      <c r="AF37" s="147">
        <f>M37</f>
        <v>0</v>
      </c>
      <c r="AG37" s="147"/>
      <c r="AH37" s="147"/>
      <c r="AI37" s="147"/>
      <c r="AJ37" s="18"/>
      <c r="AK37" s="19"/>
      <c r="AM37" s="143" t="s">
        <v>20</v>
      </c>
      <c r="AN37" s="144"/>
      <c r="AO37" s="145"/>
      <c r="AP37" s="77">
        <f>X37</f>
        <v>0</v>
      </c>
      <c r="AQ37" s="146">
        <f>Y37</f>
        <v>0</v>
      </c>
      <c r="AR37" s="146"/>
      <c r="AS37" s="146"/>
      <c r="AT37" s="146"/>
      <c r="AU37" s="146"/>
      <c r="AV37" s="146"/>
      <c r="AW37" s="43"/>
      <c r="AX37" s="147">
        <f>AF37</f>
        <v>0</v>
      </c>
      <c r="AY37" s="147"/>
      <c r="AZ37" s="147"/>
      <c r="BA37" s="147"/>
      <c r="BB37" s="18"/>
      <c r="BC37" s="19"/>
    </row>
    <row r="38" spans="1:55" ht="3.9" customHeight="1" x14ac:dyDescent="0.25">
      <c r="B38" s="17"/>
      <c r="C38" s="18"/>
      <c r="D38" s="20"/>
      <c r="E38" s="17"/>
      <c r="F38" s="2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2"/>
      <c r="U38" s="17"/>
      <c r="V38" s="18"/>
      <c r="W38" s="20"/>
      <c r="X38" s="17"/>
      <c r="Y38" s="21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22"/>
      <c r="AM38" s="17"/>
      <c r="AN38" s="18"/>
      <c r="AO38" s="20"/>
      <c r="AP38" s="17"/>
      <c r="AQ38" s="21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22"/>
    </row>
    <row r="39" spans="1:55" ht="15.6" customHeight="1" x14ac:dyDescent="0.25">
      <c r="B39" s="79" t="str">
        <f>IF(Start!O23="x",D32+1," ")</f>
        <v xml:space="preserve"> </v>
      </c>
      <c r="C39" s="35" t="s">
        <v>2</v>
      </c>
      <c r="D39" s="80" t="str">
        <f>IF(Start!O23="x",'2. Runde'!B39+9," ")</f>
        <v xml:space="preserve"> </v>
      </c>
      <c r="E39" s="139" t="s">
        <v>24</v>
      </c>
      <c r="F39" s="139"/>
      <c r="G39" s="2"/>
      <c r="H39" s="2"/>
      <c r="I39" s="2"/>
      <c r="J39" s="2"/>
      <c r="K39" s="2"/>
      <c r="L39" s="2"/>
      <c r="M39" s="2"/>
      <c r="N39" s="2"/>
      <c r="O39" s="2"/>
      <c r="P39" s="2"/>
      <c r="Q39" s="36"/>
      <c r="R39" s="24">
        <f>IF(Start!K17&gt;0,Start!K17,SUM(G39:P39))</f>
        <v>0</v>
      </c>
      <c r="U39" s="79" t="str">
        <f>B39</f>
        <v xml:space="preserve"> </v>
      </c>
      <c r="V39" s="35" t="s">
        <v>2</v>
      </c>
      <c r="W39" s="80" t="str">
        <f>D39</f>
        <v xml:space="preserve"> </v>
      </c>
      <c r="X39" s="139" t="s">
        <v>24</v>
      </c>
      <c r="Y39" s="139"/>
      <c r="Z39" s="44">
        <f t="shared" ref="Z39:AI40" si="8">G39</f>
        <v>0</v>
      </c>
      <c r="AA39" s="44">
        <f t="shared" si="8"/>
        <v>0</v>
      </c>
      <c r="AB39" s="44">
        <f t="shared" si="8"/>
        <v>0</v>
      </c>
      <c r="AC39" s="44">
        <f t="shared" si="8"/>
        <v>0</v>
      </c>
      <c r="AD39" s="44">
        <f t="shared" si="8"/>
        <v>0</v>
      </c>
      <c r="AE39" s="44">
        <f t="shared" si="8"/>
        <v>0</v>
      </c>
      <c r="AF39" s="44">
        <f t="shared" si="8"/>
        <v>0</v>
      </c>
      <c r="AG39" s="44">
        <f t="shared" si="8"/>
        <v>0</v>
      </c>
      <c r="AH39" s="44">
        <f t="shared" si="8"/>
        <v>0</v>
      </c>
      <c r="AI39" s="44">
        <f t="shared" si="8"/>
        <v>0</v>
      </c>
      <c r="AJ39" s="36"/>
      <c r="AK39" s="24">
        <f>R39</f>
        <v>0</v>
      </c>
      <c r="AM39" s="79" t="str">
        <f>U39</f>
        <v xml:space="preserve"> </v>
      </c>
      <c r="AN39" s="35" t="s">
        <v>2</v>
      </c>
      <c r="AO39" s="80" t="str">
        <f>W39</f>
        <v xml:space="preserve"> </v>
      </c>
      <c r="AP39" s="139" t="s">
        <v>24</v>
      </c>
      <c r="AQ39" s="139"/>
      <c r="AR39" s="44">
        <f t="shared" ref="AR39:BA40" si="9">Z39</f>
        <v>0</v>
      </c>
      <c r="AS39" s="44">
        <f t="shared" si="9"/>
        <v>0</v>
      </c>
      <c r="AT39" s="44">
        <f t="shared" si="9"/>
        <v>0</v>
      </c>
      <c r="AU39" s="44">
        <f t="shared" si="9"/>
        <v>0</v>
      </c>
      <c r="AV39" s="44">
        <f t="shared" si="9"/>
        <v>0</v>
      </c>
      <c r="AW39" s="44">
        <f t="shared" si="9"/>
        <v>0</v>
      </c>
      <c r="AX39" s="44">
        <f t="shared" si="9"/>
        <v>0</v>
      </c>
      <c r="AY39" s="44">
        <f t="shared" si="9"/>
        <v>0</v>
      </c>
      <c r="AZ39" s="44">
        <f t="shared" si="9"/>
        <v>0</v>
      </c>
      <c r="BA39" s="44">
        <f t="shared" si="9"/>
        <v>0</v>
      </c>
      <c r="BB39" s="36"/>
      <c r="BC39" s="24">
        <f>AK39</f>
        <v>0</v>
      </c>
    </row>
    <row r="40" spans="1:55" ht="15.6" customHeight="1" thickBot="1" x14ac:dyDescent="0.3">
      <c r="B40" s="140" t="str">
        <f>IF(Start!O22="x",B33+1," ")</f>
        <v xml:space="preserve"> </v>
      </c>
      <c r="C40" s="141"/>
      <c r="D40" s="142"/>
      <c r="E40" s="139" t="s">
        <v>24</v>
      </c>
      <c r="F40" s="139"/>
      <c r="G40" s="2"/>
      <c r="H40" s="2"/>
      <c r="I40" s="2"/>
      <c r="J40" s="2"/>
      <c r="K40" s="2"/>
      <c r="L40" s="2"/>
      <c r="M40" s="2"/>
      <c r="N40" s="2"/>
      <c r="O40" s="2"/>
      <c r="P40" s="2"/>
      <c r="Q40" s="37"/>
      <c r="R40" s="24">
        <f>IF(Start!L17&gt;0,Start!L17,SUM(G40:P40))</f>
        <v>0</v>
      </c>
      <c r="U40" s="140" t="str">
        <f>B40</f>
        <v xml:space="preserve"> </v>
      </c>
      <c r="V40" s="141"/>
      <c r="W40" s="142"/>
      <c r="X40" s="139" t="s">
        <v>24</v>
      </c>
      <c r="Y40" s="139"/>
      <c r="Z40" s="44">
        <f t="shared" si="8"/>
        <v>0</v>
      </c>
      <c r="AA40" s="44">
        <f t="shared" si="8"/>
        <v>0</v>
      </c>
      <c r="AB40" s="44">
        <f t="shared" si="8"/>
        <v>0</v>
      </c>
      <c r="AC40" s="44">
        <f t="shared" si="8"/>
        <v>0</v>
      </c>
      <c r="AD40" s="44">
        <f t="shared" si="8"/>
        <v>0</v>
      </c>
      <c r="AE40" s="44">
        <f t="shared" si="8"/>
        <v>0</v>
      </c>
      <c r="AF40" s="44">
        <f t="shared" si="8"/>
        <v>0</v>
      </c>
      <c r="AG40" s="44">
        <f t="shared" si="8"/>
        <v>0</v>
      </c>
      <c r="AH40" s="44">
        <f t="shared" si="8"/>
        <v>0</v>
      </c>
      <c r="AI40" s="44">
        <f t="shared" si="8"/>
        <v>0</v>
      </c>
      <c r="AJ40" s="37"/>
      <c r="AK40" s="38">
        <f>R40</f>
        <v>0</v>
      </c>
      <c r="AM40" s="140" t="str">
        <f>U40</f>
        <v xml:space="preserve"> </v>
      </c>
      <c r="AN40" s="141"/>
      <c r="AO40" s="142"/>
      <c r="AP40" s="139" t="s">
        <v>24</v>
      </c>
      <c r="AQ40" s="139"/>
      <c r="AR40" s="44">
        <f t="shared" si="9"/>
        <v>0</v>
      </c>
      <c r="AS40" s="44">
        <f t="shared" si="9"/>
        <v>0</v>
      </c>
      <c r="AT40" s="44">
        <f t="shared" si="9"/>
        <v>0</v>
      </c>
      <c r="AU40" s="44">
        <f t="shared" si="9"/>
        <v>0</v>
      </c>
      <c r="AV40" s="44">
        <f t="shared" si="9"/>
        <v>0</v>
      </c>
      <c r="AW40" s="44">
        <f t="shared" si="9"/>
        <v>0</v>
      </c>
      <c r="AX40" s="44">
        <f t="shared" si="9"/>
        <v>0</v>
      </c>
      <c r="AY40" s="44">
        <f t="shared" si="9"/>
        <v>0</v>
      </c>
      <c r="AZ40" s="44">
        <f t="shared" si="9"/>
        <v>0</v>
      </c>
      <c r="BA40" s="44">
        <f t="shared" si="9"/>
        <v>0</v>
      </c>
      <c r="BB40" s="37"/>
      <c r="BC40" s="38">
        <f>AK40</f>
        <v>0</v>
      </c>
    </row>
    <row r="41" spans="1:55" ht="15" customHeight="1" thickBot="1" x14ac:dyDescent="0.3">
      <c r="B41" s="45"/>
      <c r="C41" s="23"/>
      <c r="D41" s="1"/>
      <c r="E41" s="39"/>
      <c r="F41" s="39"/>
      <c r="G41" s="46"/>
      <c r="H41" s="46"/>
      <c r="I41" s="46"/>
      <c r="J41" s="46"/>
      <c r="K41" s="46"/>
      <c r="L41" s="46"/>
      <c r="M41" s="47" t="s">
        <v>22</v>
      </c>
      <c r="N41" s="46"/>
      <c r="O41" s="46"/>
      <c r="P41" s="46"/>
      <c r="Q41" s="126">
        <f>SUM(R39:R40)</f>
        <v>0</v>
      </c>
      <c r="R41" s="127"/>
      <c r="U41" s="45"/>
      <c r="V41" s="23"/>
      <c r="W41" s="1"/>
      <c r="X41" s="39"/>
      <c r="Y41" s="39"/>
      <c r="Z41" s="46"/>
      <c r="AA41" s="46"/>
      <c r="AB41" s="46"/>
      <c r="AC41" s="46"/>
      <c r="AD41" s="46"/>
      <c r="AE41" s="46"/>
      <c r="AF41" s="47" t="s">
        <v>22</v>
      </c>
      <c r="AG41" s="46"/>
      <c r="AH41" s="46"/>
      <c r="AI41" s="46"/>
      <c r="AJ41" s="126">
        <f>Q41</f>
        <v>0</v>
      </c>
      <c r="AK41" s="127"/>
      <c r="AM41" s="45"/>
      <c r="AN41" s="23"/>
      <c r="AO41" s="1"/>
      <c r="AP41" s="39"/>
      <c r="AQ41" s="39"/>
      <c r="AR41" s="46"/>
      <c r="AS41" s="46"/>
      <c r="AT41" s="46"/>
      <c r="AU41" s="46"/>
      <c r="AV41" s="46"/>
      <c r="AW41" s="46"/>
      <c r="AX41" s="47" t="s">
        <v>22</v>
      </c>
      <c r="AY41" s="46"/>
      <c r="AZ41" s="46"/>
      <c r="BA41" s="46"/>
      <c r="BB41" s="126">
        <f>AJ41</f>
        <v>0</v>
      </c>
      <c r="BC41" s="127"/>
    </row>
    <row r="42" spans="1:55" ht="12.75" customHeight="1" thickBot="1" x14ac:dyDescent="0.3">
      <c r="B42" s="128" t="s">
        <v>29</v>
      </c>
      <c r="C42" s="128"/>
      <c r="D42" s="128"/>
      <c r="E42" s="128"/>
      <c r="F42" s="128"/>
      <c r="G42" s="128"/>
      <c r="H42" s="128"/>
      <c r="I42" s="130" t="s">
        <v>26</v>
      </c>
      <c r="J42" s="130"/>
      <c r="K42" s="130"/>
      <c r="L42" s="130"/>
      <c r="M42" s="130"/>
      <c r="N42" s="130"/>
      <c r="O42" s="130"/>
      <c r="P42" s="48"/>
      <c r="U42" s="128" t="s">
        <v>29</v>
      </c>
      <c r="V42" s="128"/>
      <c r="W42" s="128"/>
      <c r="X42" s="128"/>
      <c r="Y42" s="128"/>
      <c r="Z42" s="128"/>
      <c r="AA42" s="128"/>
      <c r="AB42" s="130" t="s">
        <v>26</v>
      </c>
      <c r="AC42" s="130"/>
      <c r="AD42" s="130"/>
      <c r="AE42" s="130"/>
      <c r="AF42" s="130"/>
      <c r="AG42" s="130"/>
      <c r="AH42" s="130"/>
      <c r="AI42" s="48"/>
      <c r="AM42" s="128" t="s">
        <v>29</v>
      </c>
      <c r="AN42" s="128"/>
      <c r="AO42" s="128"/>
      <c r="AP42" s="128"/>
      <c r="AQ42" s="128"/>
      <c r="AR42" s="128"/>
      <c r="AS42" s="128"/>
      <c r="AT42" s="130" t="s">
        <v>26</v>
      </c>
      <c r="AU42" s="130"/>
      <c r="AV42" s="130"/>
      <c r="AW42" s="130"/>
      <c r="AX42" s="130"/>
      <c r="AY42" s="130"/>
      <c r="AZ42" s="130"/>
      <c r="BA42" s="48"/>
    </row>
    <row r="43" spans="1:55" ht="12.75" customHeight="1" x14ac:dyDescent="0.25">
      <c r="B43" s="129"/>
      <c r="C43" s="129"/>
      <c r="D43" s="129"/>
      <c r="E43" s="129"/>
      <c r="F43" s="129"/>
      <c r="G43" s="129"/>
      <c r="H43" s="129"/>
      <c r="I43" s="131"/>
      <c r="J43" s="131"/>
      <c r="K43" s="131"/>
      <c r="L43" s="131"/>
      <c r="M43" s="131"/>
      <c r="N43" s="131"/>
      <c r="O43" s="131"/>
      <c r="P43" s="132">
        <f>SUM(Q13+Q20+Q27+Q34+Q41)</f>
        <v>0</v>
      </c>
      <c r="Q43" s="133"/>
      <c r="R43" s="134"/>
      <c r="U43" s="129"/>
      <c r="V43" s="129"/>
      <c r="W43" s="129"/>
      <c r="X43" s="129"/>
      <c r="Y43" s="129"/>
      <c r="Z43" s="129"/>
      <c r="AA43" s="129"/>
      <c r="AB43" s="131"/>
      <c r="AC43" s="131"/>
      <c r="AD43" s="131"/>
      <c r="AE43" s="131"/>
      <c r="AF43" s="131"/>
      <c r="AG43" s="131"/>
      <c r="AH43" s="131"/>
      <c r="AI43" s="132">
        <f>P43</f>
        <v>0</v>
      </c>
      <c r="AJ43" s="133"/>
      <c r="AK43" s="134"/>
      <c r="AM43" s="129"/>
      <c r="AN43" s="129"/>
      <c r="AO43" s="129"/>
      <c r="AP43" s="129"/>
      <c r="AQ43" s="129"/>
      <c r="AR43" s="129"/>
      <c r="AS43" s="129"/>
      <c r="AT43" s="131"/>
      <c r="AU43" s="131"/>
      <c r="AV43" s="131"/>
      <c r="AW43" s="131"/>
      <c r="AX43" s="131"/>
      <c r="AY43" s="131"/>
      <c r="AZ43" s="131"/>
      <c r="BA43" s="132">
        <f>AI43</f>
        <v>0</v>
      </c>
      <c r="BB43" s="133"/>
      <c r="BC43" s="134"/>
    </row>
    <row r="44" spans="1:55" ht="12.75" customHeight="1" thickBot="1" x14ac:dyDescent="0.3">
      <c r="B44" s="129"/>
      <c r="C44" s="129"/>
      <c r="D44" s="129"/>
      <c r="E44" s="129"/>
      <c r="F44" s="129"/>
      <c r="G44" s="129"/>
      <c r="H44" s="129"/>
      <c r="I44" s="138">
        <f>Start!C25</f>
        <v>0</v>
      </c>
      <c r="J44" s="138"/>
      <c r="K44" s="138"/>
      <c r="L44" s="138"/>
      <c r="M44" s="138"/>
      <c r="N44" s="138"/>
      <c r="P44" s="135"/>
      <c r="Q44" s="136"/>
      <c r="R44" s="137"/>
      <c r="U44" s="129"/>
      <c r="V44" s="129"/>
      <c r="W44" s="129"/>
      <c r="X44" s="129"/>
      <c r="Y44" s="129"/>
      <c r="Z44" s="129"/>
      <c r="AA44" s="129"/>
      <c r="AB44" s="138">
        <f>I44</f>
        <v>0</v>
      </c>
      <c r="AC44" s="138"/>
      <c r="AD44" s="138"/>
      <c r="AE44" s="138"/>
      <c r="AF44" s="138"/>
      <c r="AG44" s="138"/>
      <c r="AI44" s="135"/>
      <c r="AJ44" s="136"/>
      <c r="AK44" s="137"/>
      <c r="AM44" s="129"/>
      <c r="AN44" s="129"/>
      <c r="AO44" s="129"/>
      <c r="AP44" s="129"/>
      <c r="AQ44" s="129"/>
      <c r="AR44" s="129"/>
      <c r="AS44" s="129"/>
      <c r="AT44" s="138">
        <f>AB44</f>
        <v>0</v>
      </c>
      <c r="AU44" s="138"/>
      <c r="AV44" s="138"/>
      <c r="AW44" s="138"/>
      <c r="AX44" s="138"/>
      <c r="AY44" s="138"/>
      <c r="BA44" s="135"/>
      <c r="BB44" s="136"/>
      <c r="BC44" s="137"/>
    </row>
    <row r="45" spans="1:55" ht="12.75" customHeight="1" x14ac:dyDescent="0.25">
      <c r="B45" s="129"/>
      <c r="C45" s="129"/>
      <c r="D45" s="129"/>
      <c r="E45" s="129"/>
      <c r="F45" s="129"/>
      <c r="G45" s="129"/>
      <c r="H45" s="129"/>
      <c r="I45" s="124">
        <f>Start!C26</f>
        <v>0</v>
      </c>
      <c r="J45" s="124"/>
      <c r="K45" s="124"/>
      <c r="L45" s="124"/>
      <c r="M45" s="124"/>
      <c r="N45" s="124"/>
      <c r="P45" s="25" t="s">
        <v>39</v>
      </c>
      <c r="Q45" s="26"/>
      <c r="U45" s="129"/>
      <c r="V45" s="129"/>
      <c r="W45" s="129"/>
      <c r="X45" s="129"/>
      <c r="Y45" s="129"/>
      <c r="Z45" s="129"/>
      <c r="AA45" s="129"/>
      <c r="AB45" s="138">
        <f>I45</f>
        <v>0</v>
      </c>
      <c r="AC45" s="138"/>
      <c r="AD45" s="138"/>
      <c r="AE45" s="138"/>
      <c r="AF45" s="138"/>
      <c r="AG45" s="138"/>
      <c r="AI45" s="25" t="s">
        <v>39</v>
      </c>
      <c r="AJ45" s="26"/>
      <c r="AM45" s="129"/>
      <c r="AN45" s="129"/>
      <c r="AO45" s="129"/>
      <c r="AP45" s="129"/>
      <c r="AQ45" s="129"/>
      <c r="AR45" s="129"/>
      <c r="AS45" s="129"/>
      <c r="AT45" s="138">
        <f>AB45</f>
        <v>0</v>
      </c>
      <c r="AU45" s="138"/>
      <c r="AV45" s="138"/>
      <c r="AW45" s="138"/>
      <c r="AX45" s="138"/>
      <c r="AY45" s="138"/>
      <c r="BA45" s="25" t="s">
        <v>39</v>
      </c>
      <c r="BB45" s="26"/>
    </row>
    <row r="46" spans="1:55" s="28" customFormat="1" ht="12.75" customHeight="1" x14ac:dyDescent="0.25">
      <c r="A46" s="27"/>
      <c r="B46" s="129"/>
      <c r="C46" s="129"/>
      <c r="D46" s="129"/>
      <c r="E46" s="129"/>
      <c r="F46" s="129"/>
      <c r="G46" s="129"/>
      <c r="H46" s="129"/>
      <c r="I46" s="124">
        <f>Start!C27</f>
        <v>0</v>
      </c>
      <c r="J46" s="124"/>
      <c r="K46" s="124"/>
      <c r="L46" s="124"/>
      <c r="M46" s="124"/>
      <c r="N46" s="124"/>
      <c r="P46" s="41" t="s">
        <v>27</v>
      </c>
      <c r="T46" s="27"/>
      <c r="U46" s="129"/>
      <c r="V46" s="129"/>
      <c r="W46" s="129"/>
      <c r="X46" s="129"/>
      <c r="Y46" s="129"/>
      <c r="Z46" s="129"/>
      <c r="AA46" s="129"/>
      <c r="AB46" s="138">
        <f>I46</f>
        <v>0</v>
      </c>
      <c r="AC46" s="138"/>
      <c r="AD46" s="138"/>
      <c r="AE46" s="138"/>
      <c r="AF46" s="138"/>
      <c r="AG46" s="138"/>
      <c r="AI46" s="41" t="s">
        <v>27</v>
      </c>
      <c r="AL46" s="27"/>
      <c r="AM46" s="129"/>
      <c r="AN46" s="129"/>
      <c r="AO46" s="129"/>
      <c r="AP46" s="129"/>
      <c r="AQ46" s="129"/>
      <c r="AR46" s="129"/>
      <c r="AS46" s="129"/>
      <c r="AT46" s="138">
        <f>AB46</f>
        <v>0</v>
      </c>
      <c r="AU46" s="138"/>
      <c r="AV46" s="138"/>
      <c r="AW46" s="138"/>
      <c r="AX46" s="138"/>
      <c r="AY46" s="138"/>
      <c r="BA46" s="41" t="s">
        <v>27</v>
      </c>
    </row>
    <row r="47" spans="1:55" ht="12.75" customHeight="1" x14ac:dyDescent="0.3">
      <c r="B47" s="123">
        <f>Start!C25</f>
        <v>0</v>
      </c>
      <c r="C47" s="123"/>
      <c r="D47" s="123"/>
      <c r="E47" s="123"/>
      <c r="F47" s="123"/>
      <c r="G47" s="123"/>
      <c r="H47" s="34"/>
      <c r="I47" s="124">
        <f>Start!C28</f>
        <v>0</v>
      </c>
      <c r="J47" s="124"/>
      <c r="K47" s="124"/>
      <c r="L47" s="124"/>
      <c r="M47" s="124"/>
      <c r="N47" s="124"/>
      <c r="O47" s="40"/>
      <c r="U47" s="123">
        <f>B47</f>
        <v>0</v>
      </c>
      <c r="V47" s="123"/>
      <c r="W47" s="123"/>
      <c r="X47" s="123"/>
      <c r="Y47" s="123"/>
      <c r="Z47" s="123"/>
      <c r="AA47" s="34"/>
      <c r="AB47" s="124">
        <f>I47</f>
        <v>0</v>
      </c>
      <c r="AC47" s="124"/>
      <c r="AD47" s="124"/>
      <c r="AE47" s="124"/>
      <c r="AF47" s="124"/>
      <c r="AG47" s="124"/>
      <c r="AH47" s="40"/>
      <c r="AM47" s="123">
        <f>U47</f>
        <v>0</v>
      </c>
      <c r="AN47" s="123"/>
      <c r="AO47" s="123"/>
      <c r="AP47" s="123"/>
      <c r="AQ47" s="123"/>
      <c r="AR47" s="123"/>
      <c r="AS47" s="34"/>
      <c r="AT47" s="124">
        <f>AB47</f>
        <v>0</v>
      </c>
      <c r="AU47" s="124"/>
      <c r="AV47" s="124"/>
      <c r="AW47" s="124"/>
      <c r="AX47" s="124"/>
      <c r="AY47" s="124"/>
      <c r="AZ47" s="40"/>
    </row>
    <row r="48" spans="1:55" ht="18.75" customHeight="1" x14ac:dyDescent="0.35">
      <c r="B48" s="125"/>
      <c r="C48" s="125"/>
      <c r="D48" s="125"/>
      <c r="E48" s="125"/>
      <c r="F48" s="125"/>
      <c r="G48" s="125"/>
      <c r="U48" s="125"/>
      <c r="V48" s="125"/>
      <c r="W48" s="125"/>
      <c r="X48" s="125"/>
      <c r="Y48" s="125"/>
      <c r="Z48" s="125"/>
      <c r="AM48" s="125"/>
      <c r="AN48" s="125"/>
      <c r="AO48" s="125"/>
      <c r="AP48" s="125"/>
      <c r="AQ48" s="125"/>
      <c r="AR48" s="125"/>
    </row>
  </sheetData>
  <sheetProtection algorithmName="SHA-512" hashValue="Gix3jHMaHgmZsHe7WXX5LS2pMDEwbaCe+Py0zcue9IozXyTMlyUwwJ5s5aLMMAOmuxcarNHONadiFYoN/hkVfQ==" saltValue="zqNpLyytM5h9pUQVMnUqrQ==" spinCount="100000" sheet="1" objects="1" scenarios="1" selectLockedCells="1"/>
  <mergeCells count="152">
    <mergeCell ref="U48:Z48"/>
    <mergeCell ref="X39:Y39"/>
    <mergeCell ref="U40:W40"/>
    <mergeCell ref="X40:Y40"/>
    <mergeCell ref="U42:AA46"/>
    <mergeCell ref="AI43:AK44"/>
    <mergeCell ref="AB44:AG44"/>
    <mergeCell ref="AB45:AG45"/>
    <mergeCell ref="AB46:AG46"/>
    <mergeCell ref="U47:Z47"/>
    <mergeCell ref="AB47:AG47"/>
    <mergeCell ref="AB42:AH43"/>
    <mergeCell ref="AJ41:AK41"/>
    <mergeCell ref="X11:Y11"/>
    <mergeCell ref="E12:F12"/>
    <mergeCell ref="B16:D16"/>
    <mergeCell ref="B30:D30"/>
    <mergeCell ref="F30:K30"/>
    <mergeCell ref="B19:D19"/>
    <mergeCell ref="B26:D26"/>
    <mergeCell ref="B12:D12"/>
    <mergeCell ref="F16:K16"/>
    <mergeCell ref="E19:F19"/>
    <mergeCell ref="B23:D23"/>
    <mergeCell ref="X25:Y25"/>
    <mergeCell ref="U26:W26"/>
    <mergeCell ref="X26:Y26"/>
    <mergeCell ref="AJ20:AK20"/>
    <mergeCell ref="U23:W23"/>
    <mergeCell ref="Y23:AD23"/>
    <mergeCell ref="AF23:AI23"/>
    <mergeCell ref="AJ13:AK13"/>
    <mergeCell ref="Y16:AD16"/>
    <mergeCell ref="AF16:AI16"/>
    <mergeCell ref="X18:Y18"/>
    <mergeCell ref="X19:Y19"/>
    <mergeCell ref="U16:W16"/>
    <mergeCell ref="U19:W19"/>
    <mergeCell ref="X32:Y32"/>
    <mergeCell ref="U33:W33"/>
    <mergeCell ref="X33:Y33"/>
    <mergeCell ref="AJ34:AK34"/>
    <mergeCell ref="U37:W37"/>
    <mergeCell ref="Y37:AD37"/>
    <mergeCell ref="AF37:AI37"/>
    <mergeCell ref="Q27:R27"/>
    <mergeCell ref="AJ27:AK27"/>
    <mergeCell ref="U30:W30"/>
    <mergeCell ref="Y30:AD30"/>
    <mergeCell ref="AF30:AI30"/>
    <mergeCell ref="A5:B5"/>
    <mergeCell ref="M5:N5"/>
    <mergeCell ref="P5:Q5"/>
    <mergeCell ref="E11:F11"/>
    <mergeCell ref="M9:P9"/>
    <mergeCell ref="E6:H7"/>
    <mergeCell ref="C5:L5"/>
    <mergeCell ref="B9:D9"/>
    <mergeCell ref="E33:F33"/>
    <mergeCell ref="F23:K23"/>
    <mergeCell ref="B47:G47"/>
    <mergeCell ref="I47:N47"/>
    <mergeCell ref="I42:O43"/>
    <mergeCell ref="B42:H46"/>
    <mergeCell ref="B33:D33"/>
    <mergeCell ref="E32:F32"/>
    <mergeCell ref="E26:F26"/>
    <mergeCell ref="B48:G48"/>
    <mergeCell ref="B37:D37"/>
    <mergeCell ref="F37:K37"/>
    <mergeCell ref="M37:P37"/>
    <mergeCell ref="I46:N46"/>
    <mergeCell ref="I44:N44"/>
    <mergeCell ref="E39:F39"/>
    <mergeCell ref="E40:F40"/>
    <mergeCell ref="I45:N45"/>
    <mergeCell ref="B40:D40"/>
    <mergeCell ref="X4:AI4"/>
    <mergeCell ref="P43:R44"/>
    <mergeCell ref="M30:P30"/>
    <mergeCell ref="M23:P23"/>
    <mergeCell ref="K6:R7"/>
    <mergeCell ref="Q20:R20"/>
    <mergeCell ref="F9:K9"/>
    <mergeCell ref="M16:P16"/>
    <mergeCell ref="E18:F18"/>
    <mergeCell ref="Q13:R13"/>
    <mergeCell ref="E25:F25"/>
    <mergeCell ref="Q34:R34"/>
    <mergeCell ref="Q41:R41"/>
    <mergeCell ref="X12:Y12"/>
    <mergeCell ref="T5:U5"/>
    <mergeCell ref="U9:W9"/>
    <mergeCell ref="U12:W12"/>
    <mergeCell ref="AI5:AJ5"/>
    <mergeCell ref="X6:AA7"/>
    <mergeCell ref="AD6:AK7"/>
    <mergeCell ref="Y9:AD9"/>
    <mergeCell ref="AF9:AI9"/>
    <mergeCell ref="AF5:AG5"/>
    <mergeCell ref="V5:AE5"/>
    <mergeCell ref="AP4:BA4"/>
    <mergeCell ref="AL5:AM5"/>
    <mergeCell ref="AN5:AW5"/>
    <mergeCell ref="AX5:AY5"/>
    <mergeCell ref="BA5:BB5"/>
    <mergeCell ref="BB13:BC13"/>
    <mergeCell ref="AM9:AO9"/>
    <mergeCell ref="AQ9:AV9"/>
    <mergeCell ref="AX9:BA9"/>
    <mergeCell ref="AP11:AQ11"/>
    <mergeCell ref="AP6:AS7"/>
    <mergeCell ref="AV6:BC7"/>
    <mergeCell ref="AX16:BA16"/>
    <mergeCell ref="AM30:AO30"/>
    <mergeCell ref="AQ30:AV30"/>
    <mergeCell ref="AX30:BA30"/>
    <mergeCell ref="BB20:BC20"/>
    <mergeCell ref="BB34:BC34"/>
    <mergeCell ref="AM37:AO37"/>
    <mergeCell ref="AQ37:AV37"/>
    <mergeCell ref="AM12:AO12"/>
    <mergeCell ref="AP12:AQ12"/>
    <mergeCell ref="AQ23:AV23"/>
    <mergeCell ref="AP18:AQ18"/>
    <mergeCell ref="AM19:AO19"/>
    <mergeCell ref="AP19:AQ19"/>
    <mergeCell ref="AM23:AO23"/>
    <mergeCell ref="AM16:AO16"/>
    <mergeCell ref="AQ16:AV16"/>
    <mergeCell ref="AX23:BA23"/>
    <mergeCell ref="AP25:AQ25"/>
    <mergeCell ref="AM26:AO26"/>
    <mergeCell ref="AP26:AQ26"/>
    <mergeCell ref="AP32:AQ32"/>
    <mergeCell ref="AM33:AO33"/>
    <mergeCell ref="AP33:AQ33"/>
    <mergeCell ref="BB27:BC27"/>
    <mergeCell ref="BB41:BC41"/>
    <mergeCell ref="AM47:AR47"/>
    <mergeCell ref="AT47:AY47"/>
    <mergeCell ref="AM48:AR48"/>
    <mergeCell ref="AX37:BA37"/>
    <mergeCell ref="AP39:AQ39"/>
    <mergeCell ref="AM40:AO40"/>
    <mergeCell ref="AP40:AQ40"/>
    <mergeCell ref="AM42:AS46"/>
    <mergeCell ref="AT42:AZ43"/>
    <mergeCell ref="BA43:BC44"/>
    <mergeCell ref="AT44:AY44"/>
    <mergeCell ref="AT45:AY45"/>
    <mergeCell ref="AT46:AY46"/>
  </mergeCells>
  <phoneticPr fontId="0" type="noConversion"/>
  <conditionalFormatting sqref="M37:P37 P43 C5:L5 Q13:R13 Q20:R20 Q27:R27 Q34:R34 Q41:R41 M9:P9 M16:P16 M23:P23 M30:P30 I42 I44:N47 B47:G47 E37:K37 E30:K30 E23:K23 E16:K16 X9 X37 X30 X23 X16 E9">
    <cfRule type="cellIs" dxfId="53" priority="15" stopIfTrue="1" operator="equal">
      <formula>0</formula>
    </cfRule>
  </conditionalFormatting>
  <conditionalFormatting sqref="D13 D20 D27 D34 D11 D18 D25 D32 D39 D41">
    <cfRule type="cellIs" dxfId="52" priority="16" stopIfTrue="1" operator="between">
      <formula>0</formula>
      <formula>49</formula>
    </cfRule>
  </conditionalFormatting>
  <conditionalFormatting sqref="B11 B18 B25 B32 B39">
    <cfRule type="cellIs" dxfId="51" priority="17" stopIfTrue="1" operator="between">
      <formula>0</formula>
      <formula>4</formula>
    </cfRule>
  </conditionalFormatting>
  <conditionalFormatting sqref="E6:H7">
    <cfRule type="cellIs" dxfId="50" priority="18" stopIfTrue="1" operator="equal">
      <formula>0</formula>
    </cfRule>
  </conditionalFormatting>
  <conditionalFormatting sqref="B40:D40 B12:D12 B19:D19 B26:D26 B33:D33">
    <cfRule type="cellIs" dxfId="49" priority="19" stopIfTrue="1" operator="equal">
      <formula>0</formula>
    </cfRule>
  </conditionalFormatting>
  <conditionalFormatting sqref="AF37:AI37 AI43 AK18:AK19 V5:AE5 AK25:AK26 AK32:AK33 AK39:AK40 AJ13:AK13 AJ20:AK20 AJ27:AK27 AJ34:AK34 AJ41:AK41 Y9:AD9 AF9:AI9 Y16:AD16 AF16:AI16 Y23:AD23 AF23:AI23 Y30:AD30 AF30:AI30 Y37:AD37 AB42 U47:Z47 AK11:AK12 AB44:AG47">
    <cfRule type="cellIs" dxfId="48" priority="20" stopIfTrue="1" operator="equal">
      <formula>0</formula>
    </cfRule>
  </conditionalFormatting>
  <conditionalFormatting sqref="W13 W20 W27 W34 W11 W18 W25 W32 W39 W41">
    <cfRule type="cellIs" dxfId="47" priority="21" stopIfTrue="1" operator="between">
      <formula>0</formula>
      <formula>49</formula>
    </cfRule>
  </conditionalFormatting>
  <conditionalFormatting sqref="U11 U18 U25 U32 U39">
    <cfRule type="cellIs" dxfId="46" priority="22" stopIfTrue="1" operator="between">
      <formula>0</formula>
      <formula>4</formula>
    </cfRule>
  </conditionalFormatting>
  <conditionalFormatting sqref="X6:AA7">
    <cfRule type="cellIs" dxfId="45" priority="23" stopIfTrue="1" operator="equal">
      <formula>0</formula>
    </cfRule>
  </conditionalFormatting>
  <conditionalFormatting sqref="U40:W40 U12:W12 U19:W19 U26:W26 U33:W33">
    <cfRule type="cellIs" dxfId="44" priority="24" stopIfTrue="1" operator="equal">
      <formula>0</formula>
    </cfRule>
  </conditionalFormatting>
  <conditionalFormatting sqref="AK5">
    <cfRule type="cellIs" dxfId="43" priority="25" stopIfTrue="1" operator="equal">
      <formula>0</formula>
    </cfRule>
  </conditionalFormatting>
  <conditionalFormatting sqref="AB44:AG46 Z39:AI40 Z32:AI33 Z25:AI26 Z18:AI19 Z11:AI12">
    <cfRule type="cellIs" dxfId="42" priority="26" stopIfTrue="1" operator="equal">
      <formula>0</formula>
    </cfRule>
  </conditionalFormatting>
  <conditionalFormatting sqref="R5">
    <cfRule type="cellIs" dxfId="41" priority="27" stopIfTrue="1" operator="equal">
      <formula>0</formula>
    </cfRule>
  </conditionalFormatting>
  <conditionalFormatting sqref="F9:K9">
    <cfRule type="cellIs" dxfId="40" priority="14" stopIfTrue="1" operator="equal">
      <formula>0</formula>
    </cfRule>
  </conditionalFormatting>
  <conditionalFormatting sqref="AP9 AP37 AP30 AP23 AP16">
    <cfRule type="cellIs" dxfId="39" priority="6" stopIfTrue="1" operator="equal">
      <formula>0</formula>
    </cfRule>
  </conditionalFormatting>
  <conditionalFormatting sqref="AX37:BA37 BA43 BC18:BC19 AN5:AW5 BC25:BC26 BC32:BC33 BC39:BC40 BB13:BC13 BB20:BC20 BB27:BC27 BB34:BC34 BB41:BC41 AQ9:AV9 AX9:BA9 AQ16:AV16 AX16:BA16 AQ23:AV23 AX23:BA23 AQ30:AV30 AX30:BA30 AQ37:AV37 AT42 AM47:AR47 BC11:BC12 AT44:AY47">
    <cfRule type="cellIs" dxfId="38" priority="7" stopIfTrue="1" operator="equal">
      <formula>0</formula>
    </cfRule>
  </conditionalFormatting>
  <conditionalFormatting sqref="AO13 AO20 AO27 AO34 AO11 AO18 AO25 AO32 AO39 AO41">
    <cfRule type="cellIs" dxfId="37" priority="8" stopIfTrue="1" operator="between">
      <formula>0</formula>
      <formula>49</formula>
    </cfRule>
  </conditionalFormatting>
  <conditionalFormatting sqref="AM11 AM18 AM25 AM32 AM39">
    <cfRule type="cellIs" dxfId="36" priority="9" stopIfTrue="1" operator="between">
      <formula>0</formula>
      <formula>4</formula>
    </cfRule>
  </conditionalFormatting>
  <conditionalFormatting sqref="AP6:AS7">
    <cfRule type="cellIs" dxfId="35" priority="10" stopIfTrue="1" operator="equal">
      <formula>0</formula>
    </cfRule>
  </conditionalFormatting>
  <conditionalFormatting sqref="AM40:AO40 AM12:AO12 AM19:AO19 AM26:AO26 AM33:AO33">
    <cfRule type="cellIs" dxfId="34" priority="11" stopIfTrue="1" operator="equal">
      <formula>0</formula>
    </cfRule>
  </conditionalFormatting>
  <conditionalFormatting sqref="BC5">
    <cfRule type="cellIs" dxfId="33" priority="12" stopIfTrue="1" operator="equal">
      <formula>0</formula>
    </cfRule>
  </conditionalFormatting>
  <conditionalFormatting sqref="AT44:AY46 AR39:BA40 AR32:BA33 AR25:BA26 AR18:BA19 AR11:BA12">
    <cfRule type="cellIs" dxfId="32" priority="13" stopIfTrue="1" operator="equal">
      <formula>0</formula>
    </cfRule>
  </conditionalFormatting>
  <conditionalFormatting sqref="R11:R12">
    <cfRule type="cellIs" dxfId="31" priority="5" stopIfTrue="1" operator="equal">
      <formula>0</formula>
    </cfRule>
  </conditionalFormatting>
  <conditionalFormatting sqref="R18:R19">
    <cfRule type="cellIs" dxfId="30" priority="4" stopIfTrue="1" operator="equal">
      <formula>0</formula>
    </cfRule>
  </conditionalFormatting>
  <conditionalFormatting sqref="R25:R26">
    <cfRule type="cellIs" dxfId="29" priority="3" stopIfTrue="1" operator="equal">
      <formula>0</formula>
    </cfRule>
  </conditionalFormatting>
  <conditionalFormatting sqref="R32:R33">
    <cfRule type="cellIs" dxfId="28" priority="2" stopIfTrue="1" operator="equal">
      <formula>0</formula>
    </cfRule>
  </conditionalFormatting>
  <conditionalFormatting sqref="R39:R40">
    <cfRule type="cellIs" dxfId="27" priority="1" stopIfTrue="1" operator="equal">
      <formula>0</formula>
    </cfRule>
  </conditionalFormatting>
  <pageMargins left="0" right="0" top="0.11811023622047245" bottom="7.874015748031496E-2" header="0.51181102362204722" footer="0.51181102362204722"/>
  <pageSetup paperSize="9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43"/>
  </sheetPr>
  <dimension ref="A1:BC48"/>
  <sheetViews>
    <sheetView showGridLines="0" topLeftCell="A12" zoomScale="115" zoomScaleNormal="115" workbookViewId="0">
      <selection activeCell="G39" sqref="G39"/>
    </sheetView>
  </sheetViews>
  <sheetFormatPr baseColWidth="10" defaultColWidth="11.44140625" defaultRowHeight="13.2" x14ac:dyDescent="0.25"/>
  <cols>
    <col min="1" max="1" width="2.5546875" style="3" customWidth="1"/>
    <col min="2" max="2" width="6.33203125" style="4" customWidth="1"/>
    <col min="3" max="3" width="1.44140625" style="4" customWidth="1"/>
    <col min="4" max="4" width="6.33203125" style="4" customWidth="1"/>
    <col min="5" max="5" width="1.88671875" style="4" customWidth="1"/>
    <col min="6" max="6" width="5.33203125" style="4" customWidth="1"/>
    <col min="7" max="16" width="3.6640625" style="4" customWidth="1"/>
    <col min="17" max="17" width="5" style="4" customWidth="1"/>
    <col min="18" max="18" width="4.6640625" style="5" customWidth="1"/>
    <col min="19" max="19" width="5.33203125" style="4" customWidth="1"/>
    <col min="20" max="20" width="2.5546875" style="3" customWidth="1"/>
    <col min="21" max="21" width="6.33203125" style="4" customWidth="1"/>
    <col min="22" max="22" width="1.44140625" style="4" customWidth="1"/>
    <col min="23" max="23" width="6.33203125" style="4" customWidth="1"/>
    <col min="24" max="24" width="1.88671875" style="4" customWidth="1"/>
    <col min="25" max="25" width="5.33203125" style="4" customWidth="1"/>
    <col min="26" max="35" width="3.6640625" style="4" customWidth="1"/>
    <col min="36" max="36" width="5" style="4" customWidth="1"/>
    <col min="37" max="37" width="4.6640625" style="5" customWidth="1"/>
    <col min="38" max="38" width="2.5546875" style="3" customWidth="1"/>
    <col min="39" max="39" width="6.33203125" style="4" customWidth="1"/>
    <col min="40" max="40" width="1.44140625" style="4" customWidth="1"/>
    <col min="41" max="41" width="6.33203125" style="4" customWidth="1"/>
    <col min="42" max="42" width="1.88671875" style="4" customWidth="1"/>
    <col min="43" max="43" width="5.33203125" style="4" customWidth="1"/>
    <col min="44" max="53" width="3.6640625" style="4" customWidth="1"/>
    <col min="54" max="54" width="5" style="4" customWidth="1"/>
    <col min="55" max="55" width="4.6640625" style="5" customWidth="1"/>
    <col min="56" max="56" width="5.33203125" style="4" customWidth="1"/>
    <col min="57" max="16384" width="11.44140625" style="4"/>
  </cols>
  <sheetData>
    <row r="1" spans="1:55" ht="27.75" customHeight="1" x14ac:dyDescent="0.4">
      <c r="D1" s="29"/>
      <c r="E1" s="29" t="s">
        <v>1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W1" s="29"/>
      <c r="X1" s="29" t="s">
        <v>1</v>
      </c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O1" s="29"/>
      <c r="AP1" s="29" t="s">
        <v>1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</row>
    <row r="2" spans="1:55" ht="21" x14ac:dyDescent="0.4">
      <c r="D2" s="29"/>
      <c r="E2" s="29" t="s">
        <v>3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W2" s="29"/>
      <c r="X2" s="29" t="s">
        <v>3</v>
      </c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O2" s="29"/>
      <c r="AP2" s="29" t="s">
        <v>3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</row>
    <row r="3" spans="1:55" x14ac:dyDescent="0.25">
      <c r="E3" s="30" t="s">
        <v>4</v>
      </c>
      <c r="X3" s="30" t="s">
        <v>4</v>
      </c>
      <c r="AP3" s="30" t="s">
        <v>4</v>
      </c>
    </row>
    <row r="4" spans="1:55" ht="8.25" customHeight="1" x14ac:dyDescent="0.25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X4" s="159" t="s">
        <v>36</v>
      </c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1"/>
      <c r="AJ4" s="78"/>
      <c r="AP4" s="148" t="s">
        <v>40</v>
      </c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50"/>
      <c r="BB4" s="78"/>
    </row>
    <row r="5" spans="1:55" ht="21.9" customHeight="1" x14ac:dyDescent="0.25">
      <c r="A5" s="151" t="s">
        <v>13</v>
      </c>
      <c r="B5" s="151"/>
      <c r="C5" s="152">
        <f>Start!C21</f>
        <v>0</v>
      </c>
      <c r="D5" s="152"/>
      <c r="E5" s="152"/>
      <c r="F5" s="152"/>
      <c r="G5" s="152"/>
      <c r="H5" s="152"/>
      <c r="I5" s="152"/>
      <c r="J5" s="152"/>
      <c r="K5" s="152"/>
      <c r="L5" s="152"/>
      <c r="M5" s="153" t="s">
        <v>14</v>
      </c>
      <c r="N5" s="153"/>
      <c r="O5" s="7">
        <v>3</v>
      </c>
      <c r="P5" s="154" t="s">
        <v>15</v>
      </c>
      <c r="Q5" s="154"/>
      <c r="R5" s="42">
        <f>Start!E21</f>
        <v>0</v>
      </c>
      <c r="T5" s="151" t="s">
        <v>13</v>
      </c>
      <c r="U5" s="151"/>
      <c r="V5" s="152">
        <f>C5</f>
        <v>0</v>
      </c>
      <c r="W5" s="152"/>
      <c r="X5" s="152"/>
      <c r="Y5" s="152"/>
      <c r="Z5" s="152"/>
      <c r="AA5" s="152"/>
      <c r="AB5" s="152"/>
      <c r="AC5" s="152"/>
      <c r="AD5" s="152"/>
      <c r="AE5" s="152"/>
      <c r="AF5" s="153" t="s">
        <v>14</v>
      </c>
      <c r="AG5" s="153"/>
      <c r="AH5" s="7">
        <v>3</v>
      </c>
      <c r="AI5" s="154" t="s">
        <v>15</v>
      </c>
      <c r="AJ5" s="154"/>
      <c r="AK5" s="42">
        <f>R5</f>
        <v>0</v>
      </c>
      <c r="AL5" s="151" t="s">
        <v>13</v>
      </c>
      <c r="AM5" s="151"/>
      <c r="AN5" s="152">
        <f>V5</f>
        <v>0</v>
      </c>
      <c r="AO5" s="152"/>
      <c r="AP5" s="152"/>
      <c r="AQ5" s="152"/>
      <c r="AR5" s="152"/>
      <c r="AS5" s="152"/>
      <c r="AT5" s="152"/>
      <c r="AU5" s="152"/>
      <c r="AV5" s="152"/>
      <c r="AW5" s="152"/>
      <c r="AX5" s="153" t="s">
        <v>14</v>
      </c>
      <c r="AY5" s="153"/>
      <c r="AZ5" s="7">
        <v>3</v>
      </c>
      <c r="BA5" s="154" t="s">
        <v>15</v>
      </c>
      <c r="BB5" s="154"/>
      <c r="BC5" s="42">
        <f>AK5</f>
        <v>0</v>
      </c>
    </row>
    <row r="6" spans="1:55" ht="9.9" customHeight="1" x14ac:dyDescent="0.25">
      <c r="A6" s="33" t="s">
        <v>18</v>
      </c>
      <c r="B6" s="34"/>
      <c r="C6" s="34"/>
      <c r="D6" s="34"/>
      <c r="E6" s="155" t="e">
        <f>Start!C22</f>
        <v>#N/A</v>
      </c>
      <c r="F6" s="155"/>
      <c r="G6" s="155"/>
      <c r="H6" s="155"/>
      <c r="I6" s="70"/>
      <c r="J6" s="70"/>
      <c r="K6" s="157" t="str">
        <f>'1. Runde'!K6:R7</f>
        <v>(bitte Gruppen durch den Verein nummerieren/            s.v.p. la société numérote ses groupes elle-même)</v>
      </c>
      <c r="L6" s="157"/>
      <c r="M6" s="157"/>
      <c r="N6" s="157"/>
      <c r="O6" s="157"/>
      <c r="P6" s="157"/>
      <c r="Q6" s="157"/>
      <c r="R6" s="157"/>
      <c r="T6" s="33" t="s">
        <v>18</v>
      </c>
      <c r="U6" s="34"/>
      <c r="V6" s="34"/>
      <c r="W6" s="34"/>
      <c r="X6" s="155" t="e">
        <f>E6</f>
        <v>#N/A</v>
      </c>
      <c r="Y6" s="155"/>
      <c r="Z6" s="155"/>
      <c r="AA6" s="155"/>
      <c r="AB6" s="70"/>
      <c r="AC6" s="70"/>
      <c r="AD6" s="157" t="str">
        <f>K6</f>
        <v>(bitte Gruppen durch den Verein nummerieren/            s.v.p. la société numérote ses groupes elle-même)</v>
      </c>
      <c r="AE6" s="157"/>
      <c r="AF6" s="157"/>
      <c r="AG6" s="157"/>
      <c r="AH6" s="157"/>
      <c r="AI6" s="157"/>
      <c r="AJ6" s="157"/>
      <c r="AK6" s="157"/>
      <c r="AL6" s="33" t="s">
        <v>18</v>
      </c>
      <c r="AM6" s="34"/>
      <c r="AN6" s="34"/>
      <c r="AO6" s="34"/>
      <c r="AP6" s="155" t="e">
        <f>X6</f>
        <v>#N/A</v>
      </c>
      <c r="AQ6" s="155"/>
      <c r="AR6" s="155"/>
      <c r="AS6" s="155"/>
      <c r="AT6" s="70"/>
      <c r="AU6" s="70"/>
      <c r="AV6" s="157" t="str">
        <f>AD6</f>
        <v>(bitte Gruppen durch den Verein nummerieren/            s.v.p. la société numérote ses groupes elle-même)</v>
      </c>
      <c r="AW6" s="157"/>
      <c r="AX6" s="157"/>
      <c r="AY6" s="157"/>
      <c r="AZ6" s="157"/>
      <c r="BA6" s="157"/>
      <c r="BB6" s="157"/>
      <c r="BC6" s="157"/>
    </row>
    <row r="7" spans="1:55" ht="9.9" customHeight="1" x14ac:dyDescent="0.25">
      <c r="A7" s="33" t="s">
        <v>19</v>
      </c>
      <c r="B7" s="34"/>
      <c r="C7" s="34"/>
      <c r="D7" s="34"/>
      <c r="E7" s="156"/>
      <c r="F7" s="156"/>
      <c r="G7" s="156"/>
      <c r="H7" s="156"/>
      <c r="I7" s="71"/>
      <c r="J7" s="71"/>
      <c r="K7" s="158"/>
      <c r="L7" s="158"/>
      <c r="M7" s="158"/>
      <c r="N7" s="158"/>
      <c r="O7" s="158"/>
      <c r="P7" s="158"/>
      <c r="Q7" s="158"/>
      <c r="R7" s="158"/>
      <c r="T7" s="33" t="s">
        <v>19</v>
      </c>
      <c r="U7" s="34"/>
      <c r="V7" s="34"/>
      <c r="W7" s="34"/>
      <c r="X7" s="156"/>
      <c r="Y7" s="156"/>
      <c r="Z7" s="156"/>
      <c r="AA7" s="156"/>
      <c r="AB7" s="71"/>
      <c r="AC7" s="71"/>
      <c r="AD7" s="158"/>
      <c r="AE7" s="158"/>
      <c r="AF7" s="158"/>
      <c r="AG7" s="158"/>
      <c r="AH7" s="158"/>
      <c r="AI7" s="158"/>
      <c r="AJ7" s="158"/>
      <c r="AK7" s="158"/>
      <c r="AL7" s="33" t="s">
        <v>19</v>
      </c>
      <c r="AM7" s="34"/>
      <c r="AN7" s="34"/>
      <c r="AO7" s="34"/>
      <c r="AP7" s="156"/>
      <c r="AQ7" s="156"/>
      <c r="AR7" s="156"/>
      <c r="AS7" s="156"/>
      <c r="AT7" s="71"/>
      <c r="AU7" s="71"/>
      <c r="AV7" s="158"/>
      <c r="AW7" s="158"/>
      <c r="AX7" s="158"/>
      <c r="AY7" s="158"/>
      <c r="AZ7" s="158"/>
      <c r="BA7" s="158"/>
      <c r="BB7" s="158"/>
      <c r="BC7" s="158"/>
    </row>
    <row r="8" spans="1:55" ht="12.9" customHeight="1" x14ac:dyDescent="0.3">
      <c r="A8" s="8">
        <v>1</v>
      </c>
      <c r="B8" s="9"/>
      <c r="C8" s="10"/>
      <c r="D8" s="11"/>
      <c r="E8" s="9"/>
      <c r="F8" s="12" t="s">
        <v>16</v>
      </c>
      <c r="G8" s="13"/>
      <c r="H8" s="14"/>
      <c r="I8" s="14"/>
      <c r="J8" s="15"/>
      <c r="K8" s="15"/>
      <c r="L8" s="15"/>
      <c r="M8" s="31" t="s">
        <v>17</v>
      </c>
      <c r="N8" s="31"/>
      <c r="O8" s="31"/>
      <c r="P8" s="31"/>
      <c r="Q8" s="32"/>
      <c r="R8" s="16" t="s">
        <v>0</v>
      </c>
      <c r="T8" s="8">
        <v>1</v>
      </c>
      <c r="U8" s="9"/>
      <c r="V8" s="10"/>
      <c r="W8" s="11"/>
      <c r="X8" s="9"/>
      <c r="Y8" s="12" t="s">
        <v>16</v>
      </c>
      <c r="Z8" s="13"/>
      <c r="AA8" s="14"/>
      <c r="AB8" s="14"/>
      <c r="AC8" s="15"/>
      <c r="AD8" s="15"/>
      <c r="AE8" s="15"/>
      <c r="AF8" s="31" t="s">
        <v>17</v>
      </c>
      <c r="AG8" s="31"/>
      <c r="AH8" s="31"/>
      <c r="AI8" s="31"/>
      <c r="AJ8" s="32"/>
      <c r="AK8" s="16" t="s">
        <v>0</v>
      </c>
      <c r="AL8" s="8">
        <v>1</v>
      </c>
      <c r="AM8" s="9"/>
      <c r="AN8" s="10"/>
      <c r="AO8" s="11"/>
      <c r="AP8" s="9"/>
      <c r="AQ8" s="12" t="s">
        <v>16</v>
      </c>
      <c r="AR8" s="13"/>
      <c r="AS8" s="14"/>
      <c r="AT8" s="14"/>
      <c r="AU8" s="15"/>
      <c r="AV8" s="15"/>
      <c r="AW8" s="15"/>
      <c r="AX8" s="31" t="s">
        <v>17</v>
      </c>
      <c r="AY8" s="31"/>
      <c r="AZ8" s="31"/>
      <c r="BA8" s="31"/>
      <c r="BB8" s="32"/>
      <c r="BC8" s="16" t="s">
        <v>0</v>
      </c>
    </row>
    <row r="9" spans="1:55" ht="14.1" customHeight="1" x14ac:dyDescent="0.3">
      <c r="B9" s="143" t="s">
        <v>20</v>
      </c>
      <c r="C9" s="144"/>
      <c r="D9" s="145"/>
      <c r="E9" s="77">
        <f>Start!P13</f>
        <v>0</v>
      </c>
      <c r="F9" s="146">
        <f>Start!N13</f>
        <v>0</v>
      </c>
      <c r="G9" s="146"/>
      <c r="H9" s="146"/>
      <c r="I9" s="146"/>
      <c r="J9" s="146"/>
      <c r="K9" s="146"/>
      <c r="L9" s="43"/>
      <c r="M9" s="147">
        <f>Start!O13</f>
        <v>0</v>
      </c>
      <c r="N9" s="147"/>
      <c r="O9" s="147"/>
      <c r="P9" s="147"/>
      <c r="Q9" s="18"/>
      <c r="R9" s="19"/>
      <c r="U9" s="143" t="s">
        <v>20</v>
      </c>
      <c r="V9" s="144"/>
      <c r="W9" s="145"/>
      <c r="X9" s="77">
        <f>E9</f>
        <v>0</v>
      </c>
      <c r="Y9" s="146">
        <f>F9</f>
        <v>0</v>
      </c>
      <c r="Z9" s="146"/>
      <c r="AA9" s="146"/>
      <c r="AB9" s="146"/>
      <c r="AC9" s="146"/>
      <c r="AD9" s="146"/>
      <c r="AE9" s="43"/>
      <c r="AF9" s="147">
        <f>M9</f>
        <v>0</v>
      </c>
      <c r="AG9" s="147"/>
      <c r="AH9" s="147"/>
      <c r="AI9" s="147"/>
      <c r="AJ9" s="18"/>
      <c r="AK9" s="19"/>
      <c r="AM9" s="143" t="s">
        <v>20</v>
      </c>
      <c r="AN9" s="144"/>
      <c r="AO9" s="145"/>
      <c r="AP9" s="77">
        <f>X9</f>
        <v>0</v>
      </c>
      <c r="AQ9" s="146">
        <f>Y9</f>
        <v>0</v>
      </c>
      <c r="AR9" s="146"/>
      <c r="AS9" s="146"/>
      <c r="AT9" s="146"/>
      <c r="AU9" s="146"/>
      <c r="AV9" s="146"/>
      <c r="AW9" s="43"/>
      <c r="AX9" s="147">
        <f>AF9</f>
        <v>0</v>
      </c>
      <c r="AY9" s="147"/>
      <c r="AZ9" s="147"/>
      <c r="BA9" s="147"/>
      <c r="BB9" s="18"/>
      <c r="BC9" s="19"/>
    </row>
    <row r="10" spans="1:55" ht="3.9" customHeight="1" x14ac:dyDescent="0.25">
      <c r="B10" s="17"/>
      <c r="C10" s="18"/>
      <c r="D10" s="20"/>
      <c r="E10" s="17"/>
      <c r="F10" s="2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2"/>
      <c r="U10" s="17"/>
      <c r="V10" s="18"/>
      <c r="W10" s="20"/>
      <c r="X10" s="17"/>
      <c r="Y10" s="21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2"/>
      <c r="AM10" s="17"/>
      <c r="AN10" s="18"/>
      <c r="AO10" s="20"/>
      <c r="AP10" s="17"/>
      <c r="AQ10" s="21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22"/>
    </row>
    <row r="11" spans="1:55" ht="15.6" customHeight="1" x14ac:dyDescent="0.25">
      <c r="B11" s="79" t="str">
        <f>IF(Start!O23="x",'2. Runde'!D39+1," ")</f>
        <v xml:space="preserve"> </v>
      </c>
      <c r="C11" s="35" t="s">
        <v>2</v>
      </c>
      <c r="D11" s="80" t="str">
        <f>IF(Start!O23="x",'3. Runde'!B11+9," ")</f>
        <v xml:space="preserve"> </v>
      </c>
      <c r="E11" s="139" t="s">
        <v>21</v>
      </c>
      <c r="F11" s="139"/>
      <c r="G11" s="2"/>
      <c r="H11" s="2"/>
      <c r="I11" s="2"/>
      <c r="J11" s="2"/>
      <c r="K11" s="2"/>
      <c r="L11" s="2"/>
      <c r="M11" s="2"/>
      <c r="N11" s="2"/>
      <c r="O11" s="2"/>
      <c r="P11" s="2"/>
      <c r="Q11" s="36"/>
      <c r="R11" s="24">
        <f>IF(Start!Q13&gt;0,Start!Q13,SUM(G11:P11))</f>
        <v>0</v>
      </c>
      <c r="U11" s="79" t="str">
        <f>B11</f>
        <v xml:space="preserve"> </v>
      </c>
      <c r="V11" s="35" t="s">
        <v>2</v>
      </c>
      <c r="W11" s="80" t="str">
        <f>D11</f>
        <v xml:space="preserve"> </v>
      </c>
      <c r="X11" s="139" t="s">
        <v>21</v>
      </c>
      <c r="Y11" s="139"/>
      <c r="Z11" s="44">
        <f t="shared" ref="Z11:AI12" si="0">G11</f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  <c r="AH11" s="44">
        <f t="shared" si="0"/>
        <v>0</v>
      </c>
      <c r="AI11" s="44">
        <f t="shared" si="0"/>
        <v>0</v>
      </c>
      <c r="AJ11" s="36"/>
      <c r="AK11" s="24">
        <f>R11</f>
        <v>0</v>
      </c>
      <c r="AM11" s="79" t="str">
        <f>U11</f>
        <v xml:space="preserve"> </v>
      </c>
      <c r="AN11" s="35" t="s">
        <v>2</v>
      </c>
      <c r="AO11" s="80" t="str">
        <f>W11</f>
        <v xml:space="preserve"> </v>
      </c>
      <c r="AP11" s="139" t="s">
        <v>21</v>
      </c>
      <c r="AQ11" s="139"/>
      <c r="AR11" s="44">
        <f t="shared" ref="AR11:BA12" si="1">Z11</f>
        <v>0</v>
      </c>
      <c r="AS11" s="44">
        <f t="shared" si="1"/>
        <v>0</v>
      </c>
      <c r="AT11" s="44">
        <f t="shared" si="1"/>
        <v>0</v>
      </c>
      <c r="AU11" s="44">
        <f t="shared" si="1"/>
        <v>0</v>
      </c>
      <c r="AV11" s="44">
        <f t="shared" si="1"/>
        <v>0</v>
      </c>
      <c r="AW11" s="44">
        <f t="shared" si="1"/>
        <v>0</v>
      </c>
      <c r="AX11" s="44">
        <f t="shared" si="1"/>
        <v>0</v>
      </c>
      <c r="AY11" s="44">
        <f t="shared" si="1"/>
        <v>0</v>
      </c>
      <c r="AZ11" s="44">
        <f t="shared" si="1"/>
        <v>0</v>
      </c>
      <c r="BA11" s="44">
        <f t="shared" si="1"/>
        <v>0</v>
      </c>
      <c r="BB11" s="36"/>
      <c r="BC11" s="24">
        <f>AK11</f>
        <v>0</v>
      </c>
    </row>
    <row r="12" spans="1:55" ht="15.6" customHeight="1" thickBot="1" x14ac:dyDescent="0.3">
      <c r="B12" s="140" t="str">
        <f>IF(Start!O22="x",'2. Runde'!B40:D40+1," ")</f>
        <v xml:space="preserve"> </v>
      </c>
      <c r="C12" s="141"/>
      <c r="D12" s="142"/>
      <c r="E12" s="139" t="s">
        <v>21</v>
      </c>
      <c r="F12" s="139"/>
      <c r="G12" s="2"/>
      <c r="H12" s="2"/>
      <c r="I12" s="2"/>
      <c r="J12" s="2"/>
      <c r="K12" s="2"/>
      <c r="L12" s="2"/>
      <c r="M12" s="2"/>
      <c r="N12" s="2"/>
      <c r="O12" s="2"/>
      <c r="P12" s="2"/>
      <c r="Q12" s="37"/>
      <c r="R12" s="24">
        <f>IF(Start!R13&gt;0,Start!R13,SUM(G12:P12))</f>
        <v>0</v>
      </c>
      <c r="U12" s="140" t="str">
        <f>B12</f>
        <v xml:space="preserve"> </v>
      </c>
      <c r="V12" s="141"/>
      <c r="W12" s="142"/>
      <c r="X12" s="139" t="s">
        <v>21</v>
      </c>
      <c r="Y12" s="139"/>
      <c r="Z12" s="44">
        <f t="shared" si="0"/>
        <v>0</v>
      </c>
      <c r="AA12" s="44">
        <f t="shared" si="0"/>
        <v>0</v>
      </c>
      <c r="AB12" s="44">
        <f t="shared" si="0"/>
        <v>0</v>
      </c>
      <c r="AC12" s="44">
        <f t="shared" si="0"/>
        <v>0</v>
      </c>
      <c r="AD12" s="44">
        <f t="shared" si="0"/>
        <v>0</v>
      </c>
      <c r="AE12" s="44">
        <f t="shared" si="0"/>
        <v>0</v>
      </c>
      <c r="AF12" s="44">
        <f t="shared" si="0"/>
        <v>0</v>
      </c>
      <c r="AG12" s="44">
        <f t="shared" si="0"/>
        <v>0</v>
      </c>
      <c r="AH12" s="44">
        <f t="shared" si="0"/>
        <v>0</v>
      </c>
      <c r="AI12" s="44">
        <f t="shared" si="0"/>
        <v>0</v>
      </c>
      <c r="AJ12" s="37"/>
      <c r="AK12" s="24">
        <f>R12</f>
        <v>0</v>
      </c>
      <c r="AM12" s="140" t="str">
        <f>U12</f>
        <v xml:space="preserve"> </v>
      </c>
      <c r="AN12" s="141"/>
      <c r="AO12" s="142"/>
      <c r="AP12" s="139" t="s">
        <v>21</v>
      </c>
      <c r="AQ12" s="139"/>
      <c r="AR12" s="44">
        <f t="shared" si="1"/>
        <v>0</v>
      </c>
      <c r="AS12" s="44">
        <f t="shared" si="1"/>
        <v>0</v>
      </c>
      <c r="AT12" s="44">
        <f t="shared" si="1"/>
        <v>0</v>
      </c>
      <c r="AU12" s="44">
        <f t="shared" si="1"/>
        <v>0</v>
      </c>
      <c r="AV12" s="44">
        <f t="shared" si="1"/>
        <v>0</v>
      </c>
      <c r="AW12" s="44">
        <f t="shared" si="1"/>
        <v>0</v>
      </c>
      <c r="AX12" s="44">
        <f t="shared" si="1"/>
        <v>0</v>
      </c>
      <c r="AY12" s="44">
        <f t="shared" si="1"/>
        <v>0</v>
      </c>
      <c r="AZ12" s="44">
        <f t="shared" si="1"/>
        <v>0</v>
      </c>
      <c r="BA12" s="44">
        <f t="shared" si="1"/>
        <v>0</v>
      </c>
      <c r="BB12" s="37"/>
      <c r="BC12" s="24">
        <f>AK12</f>
        <v>0</v>
      </c>
    </row>
    <row r="13" spans="1:55" ht="15" customHeight="1" thickBot="1" x14ac:dyDescent="0.3">
      <c r="B13" s="45"/>
      <c r="C13" s="23"/>
      <c r="D13" s="1"/>
      <c r="E13" s="39"/>
      <c r="F13" s="39"/>
      <c r="G13" s="46"/>
      <c r="H13" s="46"/>
      <c r="I13" s="46"/>
      <c r="J13" s="46"/>
      <c r="K13" s="46"/>
      <c r="L13" s="46"/>
      <c r="M13" s="47" t="s">
        <v>22</v>
      </c>
      <c r="N13" s="46"/>
      <c r="O13" s="46"/>
      <c r="P13" s="46"/>
      <c r="Q13" s="126">
        <f>SUM(R11:R12)</f>
        <v>0</v>
      </c>
      <c r="R13" s="127"/>
      <c r="U13" s="45"/>
      <c r="V13" s="23"/>
      <c r="W13" s="1"/>
      <c r="X13" s="39"/>
      <c r="Y13" s="39"/>
      <c r="Z13" s="46"/>
      <c r="AA13" s="46"/>
      <c r="AB13" s="46"/>
      <c r="AC13" s="46"/>
      <c r="AD13" s="46"/>
      <c r="AE13" s="46"/>
      <c r="AF13" s="47" t="s">
        <v>22</v>
      </c>
      <c r="AG13" s="46"/>
      <c r="AH13" s="46"/>
      <c r="AI13" s="46"/>
      <c r="AJ13" s="126">
        <f>Q13</f>
        <v>0</v>
      </c>
      <c r="AK13" s="127"/>
      <c r="AM13" s="45"/>
      <c r="AN13" s="23"/>
      <c r="AO13" s="1"/>
      <c r="AP13" s="39"/>
      <c r="AQ13" s="39"/>
      <c r="AR13" s="46"/>
      <c r="AS13" s="46"/>
      <c r="AT13" s="46"/>
      <c r="AU13" s="46"/>
      <c r="AV13" s="46"/>
      <c r="AW13" s="46"/>
      <c r="AX13" s="47" t="s">
        <v>22</v>
      </c>
      <c r="AY13" s="46"/>
      <c r="AZ13" s="46"/>
      <c r="BA13" s="46"/>
      <c r="BB13" s="126">
        <f>AJ13</f>
        <v>0</v>
      </c>
      <c r="BC13" s="127"/>
    </row>
    <row r="14" spans="1:55" ht="3.9" customHeight="1" x14ac:dyDescent="0.25"/>
    <row r="15" spans="1:55" ht="12.9" customHeight="1" x14ac:dyDescent="0.3">
      <c r="A15" s="8">
        <v>2</v>
      </c>
      <c r="B15" s="9"/>
      <c r="C15" s="10"/>
      <c r="D15" s="11"/>
      <c r="E15" s="9"/>
      <c r="F15" s="12" t="s">
        <v>16</v>
      </c>
      <c r="G15" s="13"/>
      <c r="H15" s="14"/>
      <c r="I15" s="14"/>
      <c r="J15" s="15"/>
      <c r="K15" s="15"/>
      <c r="L15" s="15"/>
      <c r="M15" s="31" t="s">
        <v>17</v>
      </c>
      <c r="N15" s="31"/>
      <c r="O15" s="31"/>
      <c r="P15" s="31"/>
      <c r="Q15" s="32"/>
      <c r="R15" s="16" t="s">
        <v>0</v>
      </c>
      <c r="T15" s="8">
        <v>2</v>
      </c>
      <c r="U15" s="9"/>
      <c r="V15" s="10"/>
      <c r="W15" s="11"/>
      <c r="X15" s="9"/>
      <c r="Y15" s="12" t="s">
        <v>16</v>
      </c>
      <c r="Z15" s="13"/>
      <c r="AA15" s="14"/>
      <c r="AB15" s="14"/>
      <c r="AC15" s="15"/>
      <c r="AD15" s="15"/>
      <c r="AE15" s="15"/>
      <c r="AF15" s="31" t="s">
        <v>17</v>
      </c>
      <c r="AG15" s="31"/>
      <c r="AH15" s="31"/>
      <c r="AI15" s="31"/>
      <c r="AJ15" s="32"/>
      <c r="AK15" s="16" t="s">
        <v>0</v>
      </c>
      <c r="AL15" s="8">
        <v>2</v>
      </c>
      <c r="AM15" s="9"/>
      <c r="AN15" s="10"/>
      <c r="AO15" s="11"/>
      <c r="AP15" s="9"/>
      <c r="AQ15" s="12" t="s">
        <v>16</v>
      </c>
      <c r="AR15" s="13"/>
      <c r="AS15" s="14"/>
      <c r="AT15" s="14"/>
      <c r="AU15" s="15"/>
      <c r="AV15" s="15"/>
      <c r="AW15" s="15"/>
      <c r="AX15" s="31" t="s">
        <v>17</v>
      </c>
      <c r="AY15" s="31"/>
      <c r="AZ15" s="31"/>
      <c r="BA15" s="31"/>
      <c r="BB15" s="32"/>
      <c r="BC15" s="16" t="s">
        <v>0</v>
      </c>
    </row>
    <row r="16" spans="1:55" ht="14.1" customHeight="1" x14ac:dyDescent="0.3">
      <c r="B16" s="143" t="s">
        <v>20</v>
      </c>
      <c r="C16" s="144"/>
      <c r="D16" s="145"/>
      <c r="E16" s="77">
        <f>Start!P14</f>
        <v>0</v>
      </c>
      <c r="F16" s="146">
        <f>Start!N14</f>
        <v>0</v>
      </c>
      <c r="G16" s="146"/>
      <c r="H16" s="146"/>
      <c r="I16" s="146"/>
      <c r="J16" s="146"/>
      <c r="K16" s="146"/>
      <c r="L16" s="43"/>
      <c r="M16" s="147">
        <f>Start!O14</f>
        <v>0</v>
      </c>
      <c r="N16" s="147"/>
      <c r="O16" s="147"/>
      <c r="P16" s="147"/>
      <c r="Q16" s="18"/>
      <c r="R16" s="19"/>
      <c r="U16" s="143" t="s">
        <v>20</v>
      </c>
      <c r="V16" s="144"/>
      <c r="W16" s="145"/>
      <c r="X16" s="77">
        <f>E16</f>
        <v>0</v>
      </c>
      <c r="Y16" s="146">
        <f>F16</f>
        <v>0</v>
      </c>
      <c r="Z16" s="146"/>
      <c r="AA16" s="146"/>
      <c r="AB16" s="146"/>
      <c r="AC16" s="146"/>
      <c r="AD16" s="146"/>
      <c r="AE16" s="43"/>
      <c r="AF16" s="147">
        <f>M16</f>
        <v>0</v>
      </c>
      <c r="AG16" s="147"/>
      <c r="AH16" s="147"/>
      <c r="AI16" s="147"/>
      <c r="AJ16" s="18"/>
      <c r="AK16" s="19"/>
      <c r="AM16" s="143" t="s">
        <v>20</v>
      </c>
      <c r="AN16" s="144"/>
      <c r="AO16" s="145"/>
      <c r="AP16" s="77">
        <f>X16</f>
        <v>0</v>
      </c>
      <c r="AQ16" s="146">
        <f>Y16</f>
        <v>0</v>
      </c>
      <c r="AR16" s="146"/>
      <c r="AS16" s="146"/>
      <c r="AT16" s="146"/>
      <c r="AU16" s="146"/>
      <c r="AV16" s="146"/>
      <c r="AW16" s="43"/>
      <c r="AX16" s="147">
        <f>AF16</f>
        <v>0</v>
      </c>
      <c r="AY16" s="147"/>
      <c r="AZ16" s="147"/>
      <c r="BA16" s="147"/>
      <c r="BB16" s="18"/>
      <c r="BC16" s="19"/>
    </row>
    <row r="17" spans="1:55" ht="3.9" customHeight="1" x14ac:dyDescent="0.25">
      <c r="B17" s="17"/>
      <c r="C17" s="18"/>
      <c r="D17" s="20"/>
      <c r="E17" s="17"/>
      <c r="F17" s="2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2"/>
      <c r="U17" s="17"/>
      <c r="V17" s="18"/>
      <c r="W17" s="20"/>
      <c r="X17" s="17"/>
      <c r="Y17" s="21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2"/>
      <c r="AM17" s="17"/>
      <c r="AN17" s="18"/>
      <c r="AO17" s="20"/>
      <c r="AP17" s="17"/>
      <c r="AQ17" s="21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22"/>
    </row>
    <row r="18" spans="1:55" ht="15.6" customHeight="1" x14ac:dyDescent="0.25">
      <c r="B18" s="79" t="str">
        <f>IF(Start!O23="x",D11+1," ")</f>
        <v xml:space="preserve"> </v>
      </c>
      <c r="C18" s="35" t="s">
        <v>2</v>
      </c>
      <c r="D18" s="80" t="str">
        <f>IF(Start!O23="x",'3. Runde'!B18+9," ")</f>
        <v xml:space="preserve"> </v>
      </c>
      <c r="E18" s="139" t="s">
        <v>21</v>
      </c>
      <c r="F18" s="139"/>
      <c r="G18" s="2"/>
      <c r="H18" s="2"/>
      <c r="I18" s="2"/>
      <c r="J18" s="2"/>
      <c r="K18" s="2"/>
      <c r="L18" s="2"/>
      <c r="M18" s="2"/>
      <c r="N18" s="2"/>
      <c r="O18" s="2"/>
      <c r="P18" s="2"/>
      <c r="Q18" s="36"/>
      <c r="R18" s="24">
        <f>IF(Start!Q14&gt;0,Start!Q14,SUM(G18:P18))</f>
        <v>0</v>
      </c>
      <c r="U18" s="79" t="str">
        <f>B18</f>
        <v xml:space="preserve"> </v>
      </c>
      <c r="V18" s="35" t="s">
        <v>2</v>
      </c>
      <c r="W18" s="80" t="str">
        <f>D18</f>
        <v xml:space="preserve"> </v>
      </c>
      <c r="X18" s="139" t="s">
        <v>21</v>
      </c>
      <c r="Y18" s="139"/>
      <c r="Z18" s="44">
        <f t="shared" ref="Z18:AI19" si="2">G18</f>
        <v>0</v>
      </c>
      <c r="AA18" s="44">
        <f t="shared" si="2"/>
        <v>0</v>
      </c>
      <c r="AB18" s="44">
        <f t="shared" si="2"/>
        <v>0</v>
      </c>
      <c r="AC18" s="44">
        <f t="shared" si="2"/>
        <v>0</v>
      </c>
      <c r="AD18" s="44">
        <f t="shared" si="2"/>
        <v>0</v>
      </c>
      <c r="AE18" s="44">
        <f t="shared" si="2"/>
        <v>0</v>
      </c>
      <c r="AF18" s="44">
        <f t="shared" si="2"/>
        <v>0</v>
      </c>
      <c r="AG18" s="44">
        <f t="shared" si="2"/>
        <v>0</v>
      </c>
      <c r="AH18" s="44">
        <f t="shared" si="2"/>
        <v>0</v>
      </c>
      <c r="AI18" s="44">
        <f t="shared" si="2"/>
        <v>0</v>
      </c>
      <c r="AJ18" s="36"/>
      <c r="AK18" s="24">
        <f>R18</f>
        <v>0</v>
      </c>
      <c r="AM18" s="79" t="str">
        <f>U18</f>
        <v xml:space="preserve"> </v>
      </c>
      <c r="AN18" s="35" t="s">
        <v>2</v>
      </c>
      <c r="AO18" s="80" t="str">
        <f>W18</f>
        <v xml:space="preserve"> </v>
      </c>
      <c r="AP18" s="139" t="s">
        <v>21</v>
      </c>
      <c r="AQ18" s="139"/>
      <c r="AR18" s="44">
        <f t="shared" ref="AR18:BA19" si="3">Z18</f>
        <v>0</v>
      </c>
      <c r="AS18" s="44">
        <f t="shared" si="3"/>
        <v>0</v>
      </c>
      <c r="AT18" s="44">
        <f t="shared" si="3"/>
        <v>0</v>
      </c>
      <c r="AU18" s="44">
        <f t="shared" si="3"/>
        <v>0</v>
      </c>
      <c r="AV18" s="44">
        <f t="shared" si="3"/>
        <v>0</v>
      </c>
      <c r="AW18" s="44">
        <f t="shared" si="3"/>
        <v>0</v>
      </c>
      <c r="AX18" s="44">
        <f t="shared" si="3"/>
        <v>0</v>
      </c>
      <c r="AY18" s="44">
        <f t="shared" si="3"/>
        <v>0</v>
      </c>
      <c r="AZ18" s="44">
        <f t="shared" si="3"/>
        <v>0</v>
      </c>
      <c r="BA18" s="44">
        <f t="shared" si="3"/>
        <v>0</v>
      </c>
      <c r="BB18" s="36"/>
      <c r="BC18" s="24">
        <f>AK18</f>
        <v>0</v>
      </c>
    </row>
    <row r="19" spans="1:55" ht="15.6" customHeight="1" thickBot="1" x14ac:dyDescent="0.3">
      <c r="B19" s="140" t="str">
        <f>IF(Start!O22="x",B12+1," ")</f>
        <v xml:space="preserve"> </v>
      </c>
      <c r="C19" s="141"/>
      <c r="D19" s="142"/>
      <c r="E19" s="139" t="s">
        <v>21</v>
      </c>
      <c r="F19" s="139"/>
      <c r="G19" s="2"/>
      <c r="H19" s="2"/>
      <c r="I19" s="2"/>
      <c r="J19" s="2"/>
      <c r="K19" s="2"/>
      <c r="L19" s="2"/>
      <c r="M19" s="2"/>
      <c r="N19" s="2"/>
      <c r="O19" s="2"/>
      <c r="P19" s="2"/>
      <c r="Q19" s="37"/>
      <c r="R19" s="24">
        <f>IF(Start!R14&gt;0,Start!R14,SUM(G19:P19))</f>
        <v>0</v>
      </c>
      <c r="U19" s="140" t="str">
        <f>B19</f>
        <v xml:space="preserve"> </v>
      </c>
      <c r="V19" s="141"/>
      <c r="W19" s="142"/>
      <c r="X19" s="139" t="s">
        <v>21</v>
      </c>
      <c r="Y19" s="139"/>
      <c r="Z19" s="44">
        <f t="shared" si="2"/>
        <v>0</v>
      </c>
      <c r="AA19" s="44">
        <f t="shared" si="2"/>
        <v>0</v>
      </c>
      <c r="AB19" s="44">
        <f t="shared" si="2"/>
        <v>0</v>
      </c>
      <c r="AC19" s="44">
        <f t="shared" si="2"/>
        <v>0</v>
      </c>
      <c r="AD19" s="44">
        <f t="shared" si="2"/>
        <v>0</v>
      </c>
      <c r="AE19" s="44">
        <f t="shared" si="2"/>
        <v>0</v>
      </c>
      <c r="AF19" s="44">
        <f t="shared" si="2"/>
        <v>0</v>
      </c>
      <c r="AG19" s="44">
        <f t="shared" si="2"/>
        <v>0</v>
      </c>
      <c r="AH19" s="44">
        <f t="shared" si="2"/>
        <v>0</v>
      </c>
      <c r="AI19" s="44">
        <f t="shared" si="2"/>
        <v>0</v>
      </c>
      <c r="AJ19" s="37"/>
      <c r="AK19" s="38">
        <f>R19</f>
        <v>0</v>
      </c>
      <c r="AM19" s="140" t="str">
        <f>U19</f>
        <v xml:space="preserve"> </v>
      </c>
      <c r="AN19" s="141"/>
      <c r="AO19" s="142"/>
      <c r="AP19" s="139" t="s">
        <v>21</v>
      </c>
      <c r="AQ19" s="139"/>
      <c r="AR19" s="44">
        <f t="shared" si="3"/>
        <v>0</v>
      </c>
      <c r="AS19" s="44">
        <f t="shared" si="3"/>
        <v>0</v>
      </c>
      <c r="AT19" s="44">
        <f t="shared" si="3"/>
        <v>0</v>
      </c>
      <c r="AU19" s="44">
        <f t="shared" si="3"/>
        <v>0</v>
      </c>
      <c r="AV19" s="44">
        <f t="shared" si="3"/>
        <v>0</v>
      </c>
      <c r="AW19" s="44">
        <f t="shared" si="3"/>
        <v>0</v>
      </c>
      <c r="AX19" s="44">
        <f t="shared" si="3"/>
        <v>0</v>
      </c>
      <c r="AY19" s="44">
        <f t="shared" si="3"/>
        <v>0</v>
      </c>
      <c r="AZ19" s="44">
        <f t="shared" si="3"/>
        <v>0</v>
      </c>
      <c r="BA19" s="44">
        <f t="shared" si="3"/>
        <v>0</v>
      </c>
      <c r="BB19" s="37"/>
      <c r="BC19" s="38">
        <f>AK19</f>
        <v>0</v>
      </c>
    </row>
    <row r="20" spans="1:55" ht="15" customHeight="1" thickBot="1" x14ac:dyDescent="0.3">
      <c r="B20" s="45"/>
      <c r="C20" s="23"/>
      <c r="D20" s="1"/>
      <c r="E20" s="39"/>
      <c r="F20" s="39"/>
      <c r="G20" s="46"/>
      <c r="H20" s="46"/>
      <c r="I20" s="46"/>
      <c r="J20" s="46"/>
      <c r="K20" s="46"/>
      <c r="L20" s="46"/>
      <c r="M20" s="47" t="s">
        <v>22</v>
      </c>
      <c r="N20" s="46"/>
      <c r="O20" s="46"/>
      <c r="P20" s="46"/>
      <c r="Q20" s="126">
        <f>SUM(R18:R19)</f>
        <v>0</v>
      </c>
      <c r="R20" s="127"/>
      <c r="U20" s="45"/>
      <c r="V20" s="23"/>
      <c r="W20" s="1"/>
      <c r="X20" s="39"/>
      <c r="Y20" s="39"/>
      <c r="Z20" s="46"/>
      <c r="AA20" s="46"/>
      <c r="AB20" s="46"/>
      <c r="AC20" s="46"/>
      <c r="AD20" s="46"/>
      <c r="AE20" s="46"/>
      <c r="AF20" s="47" t="s">
        <v>22</v>
      </c>
      <c r="AG20" s="46"/>
      <c r="AH20" s="46"/>
      <c r="AI20" s="46"/>
      <c r="AJ20" s="126">
        <f>Q20</f>
        <v>0</v>
      </c>
      <c r="AK20" s="127"/>
      <c r="AM20" s="45"/>
      <c r="AN20" s="23"/>
      <c r="AO20" s="1"/>
      <c r="AP20" s="39"/>
      <c r="AQ20" s="39"/>
      <c r="AR20" s="46"/>
      <c r="AS20" s="46"/>
      <c r="AT20" s="46"/>
      <c r="AU20" s="46"/>
      <c r="AV20" s="46"/>
      <c r="AW20" s="46"/>
      <c r="AX20" s="47" t="s">
        <v>22</v>
      </c>
      <c r="AY20" s="46"/>
      <c r="AZ20" s="46"/>
      <c r="BA20" s="46"/>
      <c r="BB20" s="126">
        <f>AJ20</f>
        <v>0</v>
      </c>
      <c r="BC20" s="127"/>
    </row>
    <row r="21" spans="1:55" ht="3.9" customHeight="1" x14ac:dyDescent="0.25"/>
    <row r="22" spans="1:55" ht="12.9" customHeight="1" x14ac:dyDescent="0.3">
      <c r="A22" s="8">
        <v>3</v>
      </c>
      <c r="B22" s="9"/>
      <c r="C22" s="10"/>
      <c r="D22" s="11"/>
      <c r="E22" s="9"/>
      <c r="F22" s="12" t="s">
        <v>16</v>
      </c>
      <c r="G22" s="13"/>
      <c r="H22" s="14"/>
      <c r="I22" s="14"/>
      <c r="J22" s="15"/>
      <c r="K22" s="15"/>
      <c r="L22" s="15"/>
      <c r="M22" s="31" t="s">
        <v>17</v>
      </c>
      <c r="N22" s="31"/>
      <c r="O22" s="31"/>
      <c r="P22" s="31"/>
      <c r="Q22" s="32"/>
      <c r="R22" s="16" t="s">
        <v>0</v>
      </c>
      <c r="T22" s="8">
        <v>3</v>
      </c>
      <c r="U22" s="9"/>
      <c r="V22" s="10"/>
      <c r="W22" s="11"/>
      <c r="X22" s="9"/>
      <c r="Y22" s="12" t="s">
        <v>16</v>
      </c>
      <c r="Z22" s="13"/>
      <c r="AA22" s="14"/>
      <c r="AB22" s="14"/>
      <c r="AC22" s="15"/>
      <c r="AD22" s="15"/>
      <c r="AE22" s="15"/>
      <c r="AF22" s="31" t="s">
        <v>17</v>
      </c>
      <c r="AG22" s="31"/>
      <c r="AH22" s="31"/>
      <c r="AI22" s="31"/>
      <c r="AJ22" s="32"/>
      <c r="AK22" s="16" t="s">
        <v>0</v>
      </c>
      <c r="AL22" s="8">
        <v>3</v>
      </c>
      <c r="AM22" s="9"/>
      <c r="AN22" s="10"/>
      <c r="AO22" s="11"/>
      <c r="AP22" s="9"/>
      <c r="AQ22" s="12" t="s">
        <v>16</v>
      </c>
      <c r="AR22" s="13"/>
      <c r="AS22" s="14"/>
      <c r="AT22" s="14"/>
      <c r="AU22" s="15"/>
      <c r="AV22" s="15"/>
      <c r="AW22" s="15"/>
      <c r="AX22" s="31" t="s">
        <v>17</v>
      </c>
      <c r="AY22" s="31"/>
      <c r="AZ22" s="31"/>
      <c r="BA22" s="31"/>
      <c r="BB22" s="32"/>
      <c r="BC22" s="16" t="s">
        <v>0</v>
      </c>
    </row>
    <row r="23" spans="1:55" ht="14.1" customHeight="1" x14ac:dyDescent="0.3">
      <c r="B23" s="143" t="s">
        <v>20</v>
      </c>
      <c r="C23" s="144"/>
      <c r="D23" s="145"/>
      <c r="E23" s="77">
        <f>Start!P15</f>
        <v>0</v>
      </c>
      <c r="F23" s="146">
        <f>Start!N15</f>
        <v>0</v>
      </c>
      <c r="G23" s="146"/>
      <c r="H23" s="146"/>
      <c r="I23" s="146"/>
      <c r="J23" s="146"/>
      <c r="K23" s="146"/>
      <c r="L23" s="43"/>
      <c r="M23" s="147">
        <f>Start!O15</f>
        <v>0</v>
      </c>
      <c r="N23" s="147"/>
      <c r="O23" s="147"/>
      <c r="P23" s="147"/>
      <c r="Q23" s="18"/>
      <c r="R23" s="19"/>
      <c r="U23" s="143" t="s">
        <v>20</v>
      </c>
      <c r="V23" s="144"/>
      <c r="W23" s="145"/>
      <c r="X23" s="77">
        <f>E23</f>
        <v>0</v>
      </c>
      <c r="Y23" s="146">
        <f>F23</f>
        <v>0</v>
      </c>
      <c r="Z23" s="146"/>
      <c r="AA23" s="146"/>
      <c r="AB23" s="146"/>
      <c r="AC23" s="146"/>
      <c r="AD23" s="146"/>
      <c r="AE23" s="43"/>
      <c r="AF23" s="147">
        <f>M23</f>
        <v>0</v>
      </c>
      <c r="AG23" s="147"/>
      <c r="AH23" s="147"/>
      <c r="AI23" s="147"/>
      <c r="AJ23" s="18"/>
      <c r="AK23" s="19"/>
      <c r="AM23" s="143" t="s">
        <v>20</v>
      </c>
      <c r="AN23" s="144"/>
      <c r="AO23" s="145"/>
      <c r="AP23" s="77">
        <f>X23</f>
        <v>0</v>
      </c>
      <c r="AQ23" s="146">
        <f>Y23</f>
        <v>0</v>
      </c>
      <c r="AR23" s="146"/>
      <c r="AS23" s="146"/>
      <c r="AT23" s="146"/>
      <c r="AU23" s="146"/>
      <c r="AV23" s="146"/>
      <c r="AW23" s="43"/>
      <c r="AX23" s="147">
        <f>AF23</f>
        <v>0</v>
      </c>
      <c r="AY23" s="147"/>
      <c r="AZ23" s="147"/>
      <c r="BA23" s="147"/>
      <c r="BB23" s="18"/>
      <c r="BC23" s="19"/>
    </row>
    <row r="24" spans="1:55" ht="3.9" customHeight="1" x14ac:dyDescent="0.25">
      <c r="B24" s="17"/>
      <c r="C24" s="18"/>
      <c r="D24" s="20"/>
      <c r="E24" s="17"/>
      <c r="F24" s="21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2"/>
      <c r="U24" s="17"/>
      <c r="V24" s="18"/>
      <c r="W24" s="20"/>
      <c r="X24" s="17"/>
      <c r="Y24" s="21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22"/>
      <c r="AM24" s="17"/>
      <c r="AN24" s="18"/>
      <c r="AO24" s="20"/>
      <c r="AP24" s="17"/>
      <c r="AQ24" s="21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22"/>
    </row>
    <row r="25" spans="1:55" ht="15.6" customHeight="1" x14ac:dyDescent="0.25">
      <c r="B25" s="79" t="str">
        <f>IF(Start!O23="x",D18+1," ")</f>
        <v xml:space="preserve"> </v>
      </c>
      <c r="C25" s="35" t="s">
        <v>2</v>
      </c>
      <c r="D25" s="80" t="str">
        <f>IF(Start!O23="x",'3. Runde'!B25+9," ")</f>
        <v xml:space="preserve"> </v>
      </c>
      <c r="E25" s="139" t="s">
        <v>21</v>
      </c>
      <c r="F25" s="139"/>
      <c r="G25" s="2"/>
      <c r="H25" s="2"/>
      <c r="I25" s="2"/>
      <c r="J25" s="2"/>
      <c r="K25" s="2"/>
      <c r="L25" s="2"/>
      <c r="M25" s="2"/>
      <c r="N25" s="2"/>
      <c r="O25" s="2"/>
      <c r="P25" s="2"/>
      <c r="Q25" s="36"/>
      <c r="R25" s="24">
        <f>IF(Start!Q15&gt;0,Start!Q15,SUM(G25:P25))</f>
        <v>0</v>
      </c>
      <c r="U25" s="79" t="str">
        <f>B25</f>
        <v xml:space="preserve"> </v>
      </c>
      <c r="V25" s="35" t="s">
        <v>2</v>
      </c>
      <c r="W25" s="80" t="str">
        <f>D25</f>
        <v xml:space="preserve"> </v>
      </c>
      <c r="X25" s="139" t="s">
        <v>21</v>
      </c>
      <c r="Y25" s="139"/>
      <c r="Z25" s="44">
        <f t="shared" ref="Z25:AI26" si="4">G25</f>
        <v>0</v>
      </c>
      <c r="AA25" s="44">
        <f t="shared" si="4"/>
        <v>0</v>
      </c>
      <c r="AB25" s="44">
        <f t="shared" si="4"/>
        <v>0</v>
      </c>
      <c r="AC25" s="44">
        <f t="shared" si="4"/>
        <v>0</v>
      </c>
      <c r="AD25" s="44">
        <f t="shared" si="4"/>
        <v>0</v>
      </c>
      <c r="AE25" s="44">
        <f t="shared" si="4"/>
        <v>0</v>
      </c>
      <c r="AF25" s="44">
        <f t="shared" si="4"/>
        <v>0</v>
      </c>
      <c r="AG25" s="44">
        <f t="shared" si="4"/>
        <v>0</v>
      </c>
      <c r="AH25" s="44">
        <f t="shared" si="4"/>
        <v>0</v>
      </c>
      <c r="AI25" s="44">
        <f t="shared" si="4"/>
        <v>0</v>
      </c>
      <c r="AJ25" s="36"/>
      <c r="AK25" s="24">
        <f>R25</f>
        <v>0</v>
      </c>
      <c r="AM25" s="79" t="str">
        <f>U25</f>
        <v xml:space="preserve"> </v>
      </c>
      <c r="AN25" s="35" t="s">
        <v>2</v>
      </c>
      <c r="AO25" s="80" t="str">
        <f>W25</f>
        <v xml:space="preserve"> </v>
      </c>
      <c r="AP25" s="139" t="s">
        <v>21</v>
      </c>
      <c r="AQ25" s="139"/>
      <c r="AR25" s="44">
        <f t="shared" ref="AR25:BA26" si="5">Z25</f>
        <v>0</v>
      </c>
      <c r="AS25" s="44">
        <f t="shared" si="5"/>
        <v>0</v>
      </c>
      <c r="AT25" s="44">
        <f t="shared" si="5"/>
        <v>0</v>
      </c>
      <c r="AU25" s="44">
        <f t="shared" si="5"/>
        <v>0</v>
      </c>
      <c r="AV25" s="44">
        <f t="shared" si="5"/>
        <v>0</v>
      </c>
      <c r="AW25" s="44">
        <f t="shared" si="5"/>
        <v>0</v>
      </c>
      <c r="AX25" s="44">
        <f t="shared" si="5"/>
        <v>0</v>
      </c>
      <c r="AY25" s="44">
        <f t="shared" si="5"/>
        <v>0</v>
      </c>
      <c r="AZ25" s="44">
        <f t="shared" si="5"/>
        <v>0</v>
      </c>
      <c r="BA25" s="44">
        <f t="shared" si="5"/>
        <v>0</v>
      </c>
      <c r="BB25" s="36"/>
      <c r="BC25" s="24">
        <f>AK25</f>
        <v>0</v>
      </c>
    </row>
    <row r="26" spans="1:55" ht="15.6" customHeight="1" thickBot="1" x14ac:dyDescent="0.3">
      <c r="B26" s="140" t="str">
        <f>IF(Start!O22="x",B19+1," ")</f>
        <v xml:space="preserve"> </v>
      </c>
      <c r="C26" s="141"/>
      <c r="D26" s="142"/>
      <c r="E26" s="139" t="s">
        <v>21</v>
      </c>
      <c r="F26" s="139"/>
      <c r="G26" s="2"/>
      <c r="H26" s="2"/>
      <c r="I26" s="2"/>
      <c r="J26" s="2"/>
      <c r="K26" s="2"/>
      <c r="L26" s="2"/>
      <c r="M26" s="2"/>
      <c r="N26" s="2"/>
      <c r="O26" s="2"/>
      <c r="P26" s="2"/>
      <c r="Q26" s="37"/>
      <c r="R26" s="24">
        <f>IF(Start!R15&gt;0,Start!R15,SUM(G26:P26))</f>
        <v>0</v>
      </c>
      <c r="U26" s="140" t="str">
        <f>B26</f>
        <v xml:space="preserve"> </v>
      </c>
      <c r="V26" s="141"/>
      <c r="W26" s="142"/>
      <c r="X26" s="139" t="s">
        <v>21</v>
      </c>
      <c r="Y26" s="139"/>
      <c r="Z26" s="44">
        <f t="shared" si="4"/>
        <v>0</v>
      </c>
      <c r="AA26" s="44">
        <f t="shared" si="4"/>
        <v>0</v>
      </c>
      <c r="AB26" s="44">
        <f t="shared" si="4"/>
        <v>0</v>
      </c>
      <c r="AC26" s="44">
        <f t="shared" si="4"/>
        <v>0</v>
      </c>
      <c r="AD26" s="44">
        <f t="shared" si="4"/>
        <v>0</v>
      </c>
      <c r="AE26" s="44">
        <f t="shared" si="4"/>
        <v>0</v>
      </c>
      <c r="AF26" s="44">
        <f t="shared" si="4"/>
        <v>0</v>
      </c>
      <c r="AG26" s="44">
        <f t="shared" si="4"/>
        <v>0</v>
      </c>
      <c r="AH26" s="44">
        <f t="shared" si="4"/>
        <v>0</v>
      </c>
      <c r="AI26" s="44">
        <f t="shared" si="4"/>
        <v>0</v>
      </c>
      <c r="AJ26" s="37"/>
      <c r="AK26" s="38">
        <f>R26</f>
        <v>0</v>
      </c>
      <c r="AM26" s="140" t="str">
        <f>U26</f>
        <v xml:space="preserve"> </v>
      </c>
      <c r="AN26" s="141"/>
      <c r="AO26" s="142"/>
      <c r="AP26" s="139" t="s">
        <v>21</v>
      </c>
      <c r="AQ26" s="139"/>
      <c r="AR26" s="44">
        <f t="shared" si="5"/>
        <v>0</v>
      </c>
      <c r="AS26" s="44">
        <f t="shared" si="5"/>
        <v>0</v>
      </c>
      <c r="AT26" s="44">
        <f t="shared" si="5"/>
        <v>0</v>
      </c>
      <c r="AU26" s="44">
        <f t="shared" si="5"/>
        <v>0</v>
      </c>
      <c r="AV26" s="44">
        <f t="shared" si="5"/>
        <v>0</v>
      </c>
      <c r="AW26" s="44">
        <f t="shared" si="5"/>
        <v>0</v>
      </c>
      <c r="AX26" s="44">
        <f t="shared" si="5"/>
        <v>0</v>
      </c>
      <c r="AY26" s="44">
        <f t="shared" si="5"/>
        <v>0</v>
      </c>
      <c r="AZ26" s="44">
        <f t="shared" si="5"/>
        <v>0</v>
      </c>
      <c r="BA26" s="44">
        <f t="shared" si="5"/>
        <v>0</v>
      </c>
      <c r="BB26" s="37"/>
      <c r="BC26" s="38">
        <f>AK26</f>
        <v>0</v>
      </c>
    </row>
    <row r="27" spans="1:55" ht="15" customHeight="1" thickBot="1" x14ac:dyDescent="0.3">
      <c r="B27" s="45"/>
      <c r="C27" s="23"/>
      <c r="D27" s="1"/>
      <c r="E27" s="39"/>
      <c r="F27" s="39"/>
      <c r="G27" s="46"/>
      <c r="H27" s="46"/>
      <c r="I27" s="46"/>
      <c r="J27" s="46"/>
      <c r="K27" s="46"/>
      <c r="L27" s="46"/>
      <c r="M27" s="47" t="s">
        <v>22</v>
      </c>
      <c r="N27" s="46"/>
      <c r="O27" s="46"/>
      <c r="P27" s="46"/>
      <c r="Q27" s="126">
        <f>SUM(R25:R26)</f>
        <v>0</v>
      </c>
      <c r="R27" s="127"/>
      <c r="U27" s="45"/>
      <c r="V27" s="23"/>
      <c r="W27" s="1"/>
      <c r="X27" s="39"/>
      <c r="Y27" s="39"/>
      <c r="Z27" s="46"/>
      <c r="AA27" s="46"/>
      <c r="AB27" s="46"/>
      <c r="AC27" s="46"/>
      <c r="AD27" s="46"/>
      <c r="AE27" s="46"/>
      <c r="AF27" s="47" t="s">
        <v>22</v>
      </c>
      <c r="AG27" s="46"/>
      <c r="AH27" s="46"/>
      <c r="AI27" s="46"/>
      <c r="AJ27" s="126">
        <f>Q27</f>
        <v>0</v>
      </c>
      <c r="AK27" s="127"/>
      <c r="AM27" s="45"/>
      <c r="AN27" s="23"/>
      <c r="AO27" s="1"/>
      <c r="AP27" s="39"/>
      <c r="AQ27" s="39"/>
      <c r="AR27" s="46"/>
      <c r="AS27" s="46"/>
      <c r="AT27" s="46"/>
      <c r="AU27" s="46"/>
      <c r="AV27" s="46"/>
      <c r="AW27" s="46"/>
      <c r="AX27" s="47" t="s">
        <v>22</v>
      </c>
      <c r="AY27" s="46"/>
      <c r="AZ27" s="46"/>
      <c r="BA27" s="46"/>
      <c r="BB27" s="126">
        <f>AJ27</f>
        <v>0</v>
      </c>
      <c r="BC27" s="127"/>
    </row>
    <row r="28" spans="1:55" ht="3.9" customHeight="1" x14ac:dyDescent="0.25"/>
    <row r="29" spans="1:55" ht="12.9" customHeight="1" x14ac:dyDescent="0.3">
      <c r="A29" s="8">
        <v>4</v>
      </c>
      <c r="B29" s="9"/>
      <c r="C29" s="10"/>
      <c r="D29" s="11"/>
      <c r="E29" s="9"/>
      <c r="F29" s="12" t="s">
        <v>16</v>
      </c>
      <c r="G29" s="13"/>
      <c r="H29" s="14"/>
      <c r="I29" s="14"/>
      <c r="J29" s="15"/>
      <c r="K29" s="15"/>
      <c r="L29" s="15"/>
      <c r="M29" s="31" t="s">
        <v>17</v>
      </c>
      <c r="N29" s="31"/>
      <c r="O29" s="31"/>
      <c r="P29" s="31"/>
      <c r="Q29" s="32"/>
      <c r="R29" s="16" t="s">
        <v>0</v>
      </c>
      <c r="T29" s="8">
        <v>4</v>
      </c>
      <c r="U29" s="9"/>
      <c r="V29" s="10"/>
      <c r="W29" s="11"/>
      <c r="X29" s="9"/>
      <c r="Y29" s="12" t="s">
        <v>16</v>
      </c>
      <c r="Z29" s="13"/>
      <c r="AA29" s="14"/>
      <c r="AB29" s="14"/>
      <c r="AC29" s="15"/>
      <c r="AD29" s="15"/>
      <c r="AE29" s="15"/>
      <c r="AF29" s="31" t="s">
        <v>17</v>
      </c>
      <c r="AG29" s="31"/>
      <c r="AH29" s="31"/>
      <c r="AI29" s="31"/>
      <c r="AJ29" s="32"/>
      <c r="AK29" s="16" t="s">
        <v>0</v>
      </c>
      <c r="AL29" s="8">
        <v>4</v>
      </c>
      <c r="AM29" s="9"/>
      <c r="AN29" s="10"/>
      <c r="AO29" s="11"/>
      <c r="AP29" s="9"/>
      <c r="AQ29" s="12" t="s">
        <v>16</v>
      </c>
      <c r="AR29" s="13"/>
      <c r="AS29" s="14"/>
      <c r="AT29" s="14"/>
      <c r="AU29" s="15"/>
      <c r="AV29" s="15"/>
      <c r="AW29" s="15"/>
      <c r="AX29" s="31" t="s">
        <v>17</v>
      </c>
      <c r="AY29" s="31"/>
      <c r="AZ29" s="31"/>
      <c r="BA29" s="31"/>
      <c r="BB29" s="32"/>
      <c r="BC29" s="16" t="s">
        <v>0</v>
      </c>
    </row>
    <row r="30" spans="1:55" ht="14.1" customHeight="1" x14ac:dyDescent="0.3">
      <c r="B30" s="143" t="s">
        <v>20</v>
      </c>
      <c r="C30" s="144"/>
      <c r="D30" s="145"/>
      <c r="E30" s="77">
        <f>Start!P16</f>
        <v>0</v>
      </c>
      <c r="F30" s="146">
        <f>Start!N16</f>
        <v>0</v>
      </c>
      <c r="G30" s="146"/>
      <c r="H30" s="146"/>
      <c r="I30" s="146"/>
      <c r="J30" s="146"/>
      <c r="K30" s="146"/>
      <c r="L30" s="43"/>
      <c r="M30" s="147">
        <f>Start!O16</f>
        <v>0</v>
      </c>
      <c r="N30" s="147"/>
      <c r="O30" s="147"/>
      <c r="P30" s="147"/>
      <c r="Q30" s="18"/>
      <c r="R30" s="19"/>
      <c r="U30" s="143" t="s">
        <v>20</v>
      </c>
      <c r="V30" s="144"/>
      <c r="W30" s="145"/>
      <c r="X30" s="77">
        <f>E30</f>
        <v>0</v>
      </c>
      <c r="Y30" s="146">
        <f>F30</f>
        <v>0</v>
      </c>
      <c r="Z30" s="146"/>
      <c r="AA30" s="146"/>
      <c r="AB30" s="146"/>
      <c r="AC30" s="146"/>
      <c r="AD30" s="146"/>
      <c r="AE30" s="43"/>
      <c r="AF30" s="147">
        <f>M30</f>
        <v>0</v>
      </c>
      <c r="AG30" s="147"/>
      <c r="AH30" s="147"/>
      <c r="AI30" s="147"/>
      <c r="AJ30" s="18"/>
      <c r="AK30" s="19"/>
      <c r="AM30" s="143" t="s">
        <v>20</v>
      </c>
      <c r="AN30" s="144"/>
      <c r="AO30" s="145"/>
      <c r="AP30" s="77">
        <f>X30</f>
        <v>0</v>
      </c>
      <c r="AQ30" s="146">
        <f>Y30</f>
        <v>0</v>
      </c>
      <c r="AR30" s="146"/>
      <c r="AS30" s="146"/>
      <c r="AT30" s="146"/>
      <c r="AU30" s="146"/>
      <c r="AV30" s="146"/>
      <c r="AW30" s="43"/>
      <c r="AX30" s="147">
        <f>AF30</f>
        <v>0</v>
      </c>
      <c r="AY30" s="147"/>
      <c r="AZ30" s="147"/>
      <c r="BA30" s="147"/>
      <c r="BB30" s="18"/>
      <c r="BC30" s="19"/>
    </row>
    <row r="31" spans="1:55" ht="3.9" customHeight="1" x14ac:dyDescent="0.25">
      <c r="B31" s="17"/>
      <c r="C31" s="18"/>
      <c r="D31" s="20"/>
      <c r="E31" s="17"/>
      <c r="F31" s="21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2"/>
      <c r="U31" s="17"/>
      <c r="V31" s="18"/>
      <c r="W31" s="20"/>
      <c r="X31" s="17"/>
      <c r="Y31" s="21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22"/>
      <c r="AM31" s="17"/>
      <c r="AN31" s="18"/>
      <c r="AO31" s="20"/>
      <c r="AP31" s="17"/>
      <c r="AQ31" s="21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22"/>
    </row>
    <row r="32" spans="1:55" ht="15.6" customHeight="1" x14ac:dyDescent="0.25">
      <c r="B32" s="79" t="str">
        <f>IF(Start!O23="x",D25+1," ")</f>
        <v xml:space="preserve"> </v>
      </c>
      <c r="C32" s="35" t="s">
        <v>2</v>
      </c>
      <c r="D32" s="80" t="str">
        <f>IF(Start!O23="x",'3. Runde'!B32+9," ")</f>
        <v xml:space="preserve"> </v>
      </c>
      <c r="E32" s="139" t="s">
        <v>24</v>
      </c>
      <c r="F32" s="139"/>
      <c r="G32" s="2"/>
      <c r="H32" s="2"/>
      <c r="I32" s="2"/>
      <c r="J32" s="2"/>
      <c r="K32" s="2"/>
      <c r="L32" s="2"/>
      <c r="M32" s="2"/>
      <c r="N32" s="2"/>
      <c r="O32" s="2"/>
      <c r="P32" s="2"/>
      <c r="Q32" s="36"/>
      <c r="R32" s="24">
        <f>IF(Start!Q16&gt;0,Start!Q16,SUM(G32:P32))</f>
        <v>0</v>
      </c>
      <c r="U32" s="79" t="str">
        <f>B32</f>
        <v xml:space="preserve"> </v>
      </c>
      <c r="V32" s="35" t="s">
        <v>2</v>
      </c>
      <c r="W32" s="80" t="str">
        <f>D32</f>
        <v xml:space="preserve"> </v>
      </c>
      <c r="X32" s="139" t="s">
        <v>24</v>
      </c>
      <c r="Y32" s="139"/>
      <c r="Z32" s="44">
        <f t="shared" ref="Z32:AI33" si="6">G32</f>
        <v>0</v>
      </c>
      <c r="AA32" s="44">
        <f t="shared" si="6"/>
        <v>0</v>
      </c>
      <c r="AB32" s="44">
        <f t="shared" si="6"/>
        <v>0</v>
      </c>
      <c r="AC32" s="44">
        <f t="shared" si="6"/>
        <v>0</v>
      </c>
      <c r="AD32" s="44">
        <f t="shared" si="6"/>
        <v>0</v>
      </c>
      <c r="AE32" s="44">
        <f t="shared" si="6"/>
        <v>0</v>
      </c>
      <c r="AF32" s="44">
        <f t="shared" si="6"/>
        <v>0</v>
      </c>
      <c r="AG32" s="44">
        <f t="shared" si="6"/>
        <v>0</v>
      </c>
      <c r="AH32" s="44">
        <f t="shared" si="6"/>
        <v>0</v>
      </c>
      <c r="AI32" s="44">
        <f t="shared" si="6"/>
        <v>0</v>
      </c>
      <c r="AJ32" s="36"/>
      <c r="AK32" s="24">
        <f>R32</f>
        <v>0</v>
      </c>
      <c r="AM32" s="79" t="str">
        <f>U32</f>
        <v xml:space="preserve"> </v>
      </c>
      <c r="AN32" s="35" t="s">
        <v>2</v>
      </c>
      <c r="AO32" s="80" t="str">
        <f>W32</f>
        <v xml:space="preserve"> </v>
      </c>
      <c r="AP32" s="139" t="s">
        <v>24</v>
      </c>
      <c r="AQ32" s="139"/>
      <c r="AR32" s="44">
        <f t="shared" ref="AR32:BA33" si="7">Z32</f>
        <v>0</v>
      </c>
      <c r="AS32" s="44">
        <f t="shared" si="7"/>
        <v>0</v>
      </c>
      <c r="AT32" s="44">
        <f t="shared" si="7"/>
        <v>0</v>
      </c>
      <c r="AU32" s="44">
        <f t="shared" si="7"/>
        <v>0</v>
      </c>
      <c r="AV32" s="44">
        <f t="shared" si="7"/>
        <v>0</v>
      </c>
      <c r="AW32" s="44">
        <f t="shared" si="7"/>
        <v>0</v>
      </c>
      <c r="AX32" s="44">
        <f t="shared" si="7"/>
        <v>0</v>
      </c>
      <c r="AY32" s="44">
        <f t="shared" si="7"/>
        <v>0</v>
      </c>
      <c r="AZ32" s="44">
        <f t="shared" si="7"/>
        <v>0</v>
      </c>
      <c r="BA32" s="44">
        <f t="shared" si="7"/>
        <v>0</v>
      </c>
      <c r="BB32" s="36"/>
      <c r="BC32" s="24">
        <f>AK32</f>
        <v>0</v>
      </c>
    </row>
    <row r="33" spans="1:55" ht="15.6" customHeight="1" thickBot="1" x14ac:dyDescent="0.3">
      <c r="B33" s="140" t="str">
        <f>IF(Start!O22="x",B26+1," ")</f>
        <v xml:space="preserve"> </v>
      </c>
      <c r="C33" s="141"/>
      <c r="D33" s="142"/>
      <c r="E33" s="139" t="s">
        <v>24</v>
      </c>
      <c r="F33" s="139"/>
      <c r="G33" s="2"/>
      <c r="H33" s="2"/>
      <c r="I33" s="2"/>
      <c r="J33" s="2"/>
      <c r="K33" s="2"/>
      <c r="L33" s="2"/>
      <c r="M33" s="2"/>
      <c r="N33" s="2"/>
      <c r="O33" s="2"/>
      <c r="P33" s="2"/>
      <c r="Q33" s="37"/>
      <c r="R33" s="24">
        <f>IF(Start!R16&gt;0,Start!R16,SUM(G33:P33))</f>
        <v>0</v>
      </c>
      <c r="U33" s="140" t="str">
        <f>B33</f>
        <v xml:space="preserve"> </v>
      </c>
      <c r="V33" s="141"/>
      <c r="W33" s="142"/>
      <c r="X33" s="139" t="s">
        <v>24</v>
      </c>
      <c r="Y33" s="139"/>
      <c r="Z33" s="44">
        <f t="shared" si="6"/>
        <v>0</v>
      </c>
      <c r="AA33" s="44">
        <f t="shared" si="6"/>
        <v>0</v>
      </c>
      <c r="AB33" s="44">
        <f t="shared" si="6"/>
        <v>0</v>
      </c>
      <c r="AC33" s="44">
        <f t="shared" si="6"/>
        <v>0</v>
      </c>
      <c r="AD33" s="44">
        <f t="shared" si="6"/>
        <v>0</v>
      </c>
      <c r="AE33" s="44">
        <f t="shared" si="6"/>
        <v>0</v>
      </c>
      <c r="AF33" s="44">
        <f t="shared" si="6"/>
        <v>0</v>
      </c>
      <c r="AG33" s="44">
        <f t="shared" si="6"/>
        <v>0</v>
      </c>
      <c r="AH33" s="44">
        <f t="shared" si="6"/>
        <v>0</v>
      </c>
      <c r="AI33" s="44">
        <f t="shared" si="6"/>
        <v>0</v>
      </c>
      <c r="AJ33" s="37"/>
      <c r="AK33" s="38">
        <f>R33</f>
        <v>0</v>
      </c>
      <c r="AM33" s="140" t="str">
        <f>U33</f>
        <v xml:space="preserve"> </v>
      </c>
      <c r="AN33" s="141"/>
      <c r="AO33" s="142"/>
      <c r="AP33" s="139" t="s">
        <v>24</v>
      </c>
      <c r="AQ33" s="139"/>
      <c r="AR33" s="44">
        <f t="shared" si="7"/>
        <v>0</v>
      </c>
      <c r="AS33" s="44">
        <f t="shared" si="7"/>
        <v>0</v>
      </c>
      <c r="AT33" s="44">
        <f t="shared" si="7"/>
        <v>0</v>
      </c>
      <c r="AU33" s="44">
        <f t="shared" si="7"/>
        <v>0</v>
      </c>
      <c r="AV33" s="44">
        <f t="shared" si="7"/>
        <v>0</v>
      </c>
      <c r="AW33" s="44">
        <f t="shared" si="7"/>
        <v>0</v>
      </c>
      <c r="AX33" s="44">
        <f t="shared" si="7"/>
        <v>0</v>
      </c>
      <c r="AY33" s="44">
        <f t="shared" si="7"/>
        <v>0</v>
      </c>
      <c r="AZ33" s="44">
        <f t="shared" si="7"/>
        <v>0</v>
      </c>
      <c r="BA33" s="44">
        <f t="shared" si="7"/>
        <v>0</v>
      </c>
      <c r="BB33" s="37"/>
      <c r="BC33" s="38">
        <f>AK33</f>
        <v>0</v>
      </c>
    </row>
    <row r="34" spans="1:55" ht="15" customHeight="1" thickBot="1" x14ac:dyDescent="0.3">
      <c r="B34" s="45"/>
      <c r="C34" s="23"/>
      <c r="D34" s="1"/>
      <c r="E34" s="39"/>
      <c r="F34" s="39"/>
      <c r="G34" s="46"/>
      <c r="H34" s="46"/>
      <c r="I34" s="46"/>
      <c r="J34" s="46"/>
      <c r="K34" s="46"/>
      <c r="L34" s="46"/>
      <c r="M34" s="47" t="s">
        <v>22</v>
      </c>
      <c r="N34" s="46"/>
      <c r="O34" s="46"/>
      <c r="P34" s="46"/>
      <c r="Q34" s="126">
        <f>SUM(R32:R33)</f>
        <v>0</v>
      </c>
      <c r="R34" s="127"/>
      <c r="U34" s="45"/>
      <c r="V34" s="23"/>
      <c r="W34" s="1"/>
      <c r="X34" s="39"/>
      <c r="Y34" s="39"/>
      <c r="Z34" s="46"/>
      <c r="AA34" s="46"/>
      <c r="AB34" s="46"/>
      <c r="AC34" s="46"/>
      <c r="AD34" s="46"/>
      <c r="AE34" s="46"/>
      <c r="AF34" s="47" t="s">
        <v>22</v>
      </c>
      <c r="AG34" s="46"/>
      <c r="AH34" s="46"/>
      <c r="AI34" s="46"/>
      <c r="AJ34" s="126">
        <f>Q34</f>
        <v>0</v>
      </c>
      <c r="AK34" s="127"/>
      <c r="AM34" s="45"/>
      <c r="AN34" s="23"/>
      <c r="AO34" s="1"/>
      <c r="AP34" s="39"/>
      <c r="AQ34" s="39"/>
      <c r="AR34" s="46"/>
      <c r="AS34" s="46"/>
      <c r="AT34" s="46"/>
      <c r="AU34" s="46"/>
      <c r="AV34" s="46"/>
      <c r="AW34" s="46"/>
      <c r="AX34" s="47" t="s">
        <v>22</v>
      </c>
      <c r="AY34" s="46"/>
      <c r="AZ34" s="46"/>
      <c r="BA34" s="46"/>
      <c r="BB34" s="126">
        <f>AJ34</f>
        <v>0</v>
      </c>
      <c r="BC34" s="127"/>
    </row>
    <row r="35" spans="1:55" ht="3.9" customHeight="1" x14ac:dyDescent="0.25"/>
    <row r="36" spans="1:55" ht="12.9" customHeight="1" x14ac:dyDescent="0.3">
      <c r="A36" s="8">
        <v>5</v>
      </c>
      <c r="B36" s="9"/>
      <c r="C36" s="10"/>
      <c r="D36" s="11"/>
      <c r="E36" s="9"/>
      <c r="F36" s="12" t="s">
        <v>16</v>
      </c>
      <c r="G36" s="13"/>
      <c r="H36" s="14"/>
      <c r="I36" s="14"/>
      <c r="J36" s="15"/>
      <c r="K36" s="15"/>
      <c r="L36" s="15"/>
      <c r="M36" s="31" t="s">
        <v>17</v>
      </c>
      <c r="N36" s="31"/>
      <c r="O36" s="31"/>
      <c r="P36" s="31"/>
      <c r="Q36" s="32"/>
      <c r="R36" s="16" t="s">
        <v>0</v>
      </c>
      <c r="T36" s="8">
        <v>5</v>
      </c>
      <c r="U36" s="9"/>
      <c r="V36" s="10"/>
      <c r="W36" s="11"/>
      <c r="X36" s="9"/>
      <c r="Y36" s="12" t="s">
        <v>16</v>
      </c>
      <c r="Z36" s="13"/>
      <c r="AA36" s="14"/>
      <c r="AB36" s="14"/>
      <c r="AC36" s="15"/>
      <c r="AD36" s="15"/>
      <c r="AE36" s="15"/>
      <c r="AF36" s="31" t="s">
        <v>17</v>
      </c>
      <c r="AG36" s="31"/>
      <c r="AH36" s="31"/>
      <c r="AI36" s="31"/>
      <c r="AJ36" s="32"/>
      <c r="AK36" s="16" t="s">
        <v>0</v>
      </c>
      <c r="AL36" s="8">
        <v>5</v>
      </c>
      <c r="AM36" s="9"/>
      <c r="AN36" s="10"/>
      <c r="AO36" s="11"/>
      <c r="AP36" s="9"/>
      <c r="AQ36" s="12" t="s">
        <v>16</v>
      </c>
      <c r="AR36" s="13"/>
      <c r="AS36" s="14"/>
      <c r="AT36" s="14"/>
      <c r="AU36" s="15"/>
      <c r="AV36" s="15"/>
      <c r="AW36" s="15"/>
      <c r="AX36" s="31" t="s">
        <v>17</v>
      </c>
      <c r="AY36" s="31"/>
      <c r="AZ36" s="31"/>
      <c r="BA36" s="31"/>
      <c r="BB36" s="32"/>
      <c r="BC36" s="16" t="s">
        <v>0</v>
      </c>
    </row>
    <row r="37" spans="1:55" ht="14.1" customHeight="1" x14ac:dyDescent="0.3">
      <c r="B37" s="143" t="s">
        <v>20</v>
      </c>
      <c r="C37" s="144"/>
      <c r="D37" s="145"/>
      <c r="E37" s="77">
        <f>Start!P17</f>
        <v>0</v>
      </c>
      <c r="F37" s="146">
        <f>Start!N17</f>
        <v>0</v>
      </c>
      <c r="G37" s="146"/>
      <c r="H37" s="146"/>
      <c r="I37" s="146"/>
      <c r="J37" s="146"/>
      <c r="K37" s="146"/>
      <c r="L37" s="43"/>
      <c r="M37" s="147">
        <f>Start!O17</f>
        <v>0</v>
      </c>
      <c r="N37" s="147"/>
      <c r="O37" s="147"/>
      <c r="P37" s="147"/>
      <c r="Q37" s="18"/>
      <c r="R37" s="19"/>
      <c r="U37" s="143" t="s">
        <v>20</v>
      </c>
      <c r="V37" s="144"/>
      <c r="W37" s="145"/>
      <c r="X37" s="77">
        <f>E37</f>
        <v>0</v>
      </c>
      <c r="Y37" s="146">
        <f>F37</f>
        <v>0</v>
      </c>
      <c r="Z37" s="146"/>
      <c r="AA37" s="146"/>
      <c r="AB37" s="146"/>
      <c r="AC37" s="146"/>
      <c r="AD37" s="146"/>
      <c r="AE37" s="43"/>
      <c r="AF37" s="147">
        <f>M37</f>
        <v>0</v>
      </c>
      <c r="AG37" s="147"/>
      <c r="AH37" s="147"/>
      <c r="AI37" s="147"/>
      <c r="AJ37" s="18"/>
      <c r="AK37" s="19"/>
      <c r="AM37" s="143" t="s">
        <v>20</v>
      </c>
      <c r="AN37" s="144"/>
      <c r="AO37" s="145"/>
      <c r="AP37" s="77">
        <f>X37</f>
        <v>0</v>
      </c>
      <c r="AQ37" s="146">
        <f>Y37</f>
        <v>0</v>
      </c>
      <c r="AR37" s="146"/>
      <c r="AS37" s="146"/>
      <c r="AT37" s="146"/>
      <c r="AU37" s="146"/>
      <c r="AV37" s="146"/>
      <c r="AW37" s="43"/>
      <c r="AX37" s="147">
        <f>AF37</f>
        <v>0</v>
      </c>
      <c r="AY37" s="147"/>
      <c r="AZ37" s="147"/>
      <c r="BA37" s="147"/>
      <c r="BB37" s="18"/>
      <c r="BC37" s="19"/>
    </row>
    <row r="38" spans="1:55" ht="3.9" customHeight="1" x14ac:dyDescent="0.25">
      <c r="B38" s="17"/>
      <c r="C38" s="18"/>
      <c r="D38" s="20"/>
      <c r="E38" s="17"/>
      <c r="F38" s="2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2"/>
      <c r="U38" s="17"/>
      <c r="V38" s="18"/>
      <c r="W38" s="20"/>
      <c r="X38" s="17"/>
      <c r="Y38" s="21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22"/>
      <c r="AM38" s="17"/>
      <c r="AN38" s="18"/>
      <c r="AO38" s="20"/>
      <c r="AP38" s="17"/>
      <c r="AQ38" s="21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22"/>
    </row>
    <row r="39" spans="1:55" ht="15.6" customHeight="1" x14ac:dyDescent="0.25">
      <c r="B39" s="79" t="str">
        <f>IF(Start!O23="x",D32+1," ")</f>
        <v xml:space="preserve"> </v>
      </c>
      <c r="C39" s="35" t="s">
        <v>2</v>
      </c>
      <c r="D39" s="80" t="str">
        <f>IF(Start!O23="x",'3. Runde'!B39+9," ")</f>
        <v xml:space="preserve"> </v>
      </c>
      <c r="E39" s="139" t="s">
        <v>24</v>
      </c>
      <c r="F39" s="139"/>
      <c r="G39" s="2"/>
      <c r="H39" s="2"/>
      <c r="I39" s="2"/>
      <c r="J39" s="2"/>
      <c r="K39" s="2"/>
      <c r="L39" s="2"/>
      <c r="M39" s="2"/>
      <c r="N39" s="2"/>
      <c r="O39" s="2"/>
      <c r="P39" s="2"/>
      <c r="Q39" s="36"/>
      <c r="R39" s="24">
        <f>IF(Start!Q17&gt;0,Start!Q17,SUM(G39:P39))</f>
        <v>0</v>
      </c>
      <c r="U39" s="79" t="str">
        <f>B39</f>
        <v xml:space="preserve"> </v>
      </c>
      <c r="V39" s="35" t="s">
        <v>2</v>
      </c>
      <c r="W39" s="80" t="str">
        <f>D39</f>
        <v xml:space="preserve"> </v>
      </c>
      <c r="X39" s="139" t="s">
        <v>24</v>
      </c>
      <c r="Y39" s="139"/>
      <c r="Z39" s="44">
        <f t="shared" ref="Z39:AI40" si="8">G39</f>
        <v>0</v>
      </c>
      <c r="AA39" s="44">
        <f t="shared" si="8"/>
        <v>0</v>
      </c>
      <c r="AB39" s="44">
        <f t="shared" si="8"/>
        <v>0</v>
      </c>
      <c r="AC39" s="44">
        <f t="shared" si="8"/>
        <v>0</v>
      </c>
      <c r="AD39" s="44">
        <f t="shared" si="8"/>
        <v>0</v>
      </c>
      <c r="AE39" s="44">
        <f t="shared" si="8"/>
        <v>0</v>
      </c>
      <c r="AF39" s="44">
        <f t="shared" si="8"/>
        <v>0</v>
      </c>
      <c r="AG39" s="44">
        <f t="shared" si="8"/>
        <v>0</v>
      </c>
      <c r="AH39" s="44">
        <f t="shared" si="8"/>
        <v>0</v>
      </c>
      <c r="AI39" s="44">
        <f t="shared" si="8"/>
        <v>0</v>
      </c>
      <c r="AJ39" s="36"/>
      <c r="AK39" s="24">
        <f>R39</f>
        <v>0</v>
      </c>
      <c r="AM39" s="79" t="str">
        <f>U39</f>
        <v xml:space="preserve"> </v>
      </c>
      <c r="AN39" s="35" t="s">
        <v>2</v>
      </c>
      <c r="AO39" s="80" t="str">
        <f>W39</f>
        <v xml:space="preserve"> </v>
      </c>
      <c r="AP39" s="139" t="s">
        <v>24</v>
      </c>
      <c r="AQ39" s="139"/>
      <c r="AR39" s="44">
        <f t="shared" ref="AR39:BA40" si="9">Z39</f>
        <v>0</v>
      </c>
      <c r="AS39" s="44">
        <f t="shared" si="9"/>
        <v>0</v>
      </c>
      <c r="AT39" s="44">
        <f t="shared" si="9"/>
        <v>0</v>
      </c>
      <c r="AU39" s="44">
        <f t="shared" si="9"/>
        <v>0</v>
      </c>
      <c r="AV39" s="44">
        <f t="shared" si="9"/>
        <v>0</v>
      </c>
      <c r="AW39" s="44">
        <f t="shared" si="9"/>
        <v>0</v>
      </c>
      <c r="AX39" s="44">
        <f t="shared" si="9"/>
        <v>0</v>
      </c>
      <c r="AY39" s="44">
        <f t="shared" si="9"/>
        <v>0</v>
      </c>
      <c r="AZ39" s="44">
        <f t="shared" si="9"/>
        <v>0</v>
      </c>
      <c r="BA39" s="44">
        <f t="shared" si="9"/>
        <v>0</v>
      </c>
      <c r="BB39" s="36"/>
      <c r="BC39" s="24">
        <f>AK39</f>
        <v>0</v>
      </c>
    </row>
    <row r="40" spans="1:55" ht="15.6" customHeight="1" thickBot="1" x14ac:dyDescent="0.3">
      <c r="B40" s="140" t="str">
        <f>IF(Start!O22="x",B33+1," ")</f>
        <v xml:space="preserve"> </v>
      </c>
      <c r="C40" s="141"/>
      <c r="D40" s="142"/>
      <c r="E40" s="139" t="s">
        <v>24</v>
      </c>
      <c r="F40" s="139"/>
      <c r="G40" s="2"/>
      <c r="H40" s="2"/>
      <c r="I40" s="2"/>
      <c r="J40" s="2"/>
      <c r="K40" s="2"/>
      <c r="L40" s="2"/>
      <c r="M40" s="2"/>
      <c r="N40" s="2"/>
      <c r="O40" s="2"/>
      <c r="P40" s="2"/>
      <c r="Q40" s="37"/>
      <c r="R40" s="24">
        <f>IF(Start!R17&gt;0,Start!R17,SUM(G40:P40))</f>
        <v>0</v>
      </c>
      <c r="U40" s="140" t="str">
        <f>B40</f>
        <v xml:space="preserve"> </v>
      </c>
      <c r="V40" s="141"/>
      <c r="W40" s="142"/>
      <c r="X40" s="139" t="s">
        <v>24</v>
      </c>
      <c r="Y40" s="139"/>
      <c r="Z40" s="44">
        <f t="shared" si="8"/>
        <v>0</v>
      </c>
      <c r="AA40" s="44">
        <f t="shared" si="8"/>
        <v>0</v>
      </c>
      <c r="AB40" s="44">
        <f t="shared" si="8"/>
        <v>0</v>
      </c>
      <c r="AC40" s="44">
        <f t="shared" si="8"/>
        <v>0</v>
      </c>
      <c r="AD40" s="44">
        <f t="shared" si="8"/>
        <v>0</v>
      </c>
      <c r="AE40" s="44">
        <f t="shared" si="8"/>
        <v>0</v>
      </c>
      <c r="AF40" s="44">
        <f t="shared" si="8"/>
        <v>0</v>
      </c>
      <c r="AG40" s="44">
        <f t="shared" si="8"/>
        <v>0</v>
      </c>
      <c r="AH40" s="44">
        <f t="shared" si="8"/>
        <v>0</v>
      </c>
      <c r="AI40" s="44">
        <f t="shared" si="8"/>
        <v>0</v>
      </c>
      <c r="AJ40" s="37"/>
      <c r="AK40" s="38">
        <f>R40</f>
        <v>0</v>
      </c>
      <c r="AM40" s="140" t="str">
        <f>U40</f>
        <v xml:space="preserve"> </v>
      </c>
      <c r="AN40" s="141"/>
      <c r="AO40" s="142"/>
      <c r="AP40" s="139" t="s">
        <v>24</v>
      </c>
      <c r="AQ40" s="139"/>
      <c r="AR40" s="44">
        <f t="shared" si="9"/>
        <v>0</v>
      </c>
      <c r="AS40" s="44">
        <f t="shared" si="9"/>
        <v>0</v>
      </c>
      <c r="AT40" s="44">
        <f t="shared" si="9"/>
        <v>0</v>
      </c>
      <c r="AU40" s="44">
        <f t="shared" si="9"/>
        <v>0</v>
      </c>
      <c r="AV40" s="44">
        <f t="shared" si="9"/>
        <v>0</v>
      </c>
      <c r="AW40" s="44">
        <f t="shared" si="9"/>
        <v>0</v>
      </c>
      <c r="AX40" s="44">
        <f t="shared" si="9"/>
        <v>0</v>
      </c>
      <c r="AY40" s="44">
        <f t="shared" si="9"/>
        <v>0</v>
      </c>
      <c r="AZ40" s="44">
        <f t="shared" si="9"/>
        <v>0</v>
      </c>
      <c r="BA40" s="44">
        <f t="shared" si="9"/>
        <v>0</v>
      </c>
      <c r="BB40" s="37"/>
      <c r="BC40" s="38">
        <f>AK40</f>
        <v>0</v>
      </c>
    </row>
    <row r="41" spans="1:55" ht="15" customHeight="1" thickBot="1" x14ac:dyDescent="0.3">
      <c r="B41" s="45"/>
      <c r="C41" s="23"/>
      <c r="D41" s="1"/>
      <c r="E41" s="39"/>
      <c r="F41" s="39"/>
      <c r="G41" s="46"/>
      <c r="H41" s="46"/>
      <c r="I41" s="46"/>
      <c r="J41" s="46"/>
      <c r="K41" s="46"/>
      <c r="L41" s="46"/>
      <c r="M41" s="47" t="s">
        <v>22</v>
      </c>
      <c r="N41" s="46"/>
      <c r="O41" s="46"/>
      <c r="P41" s="46"/>
      <c r="Q41" s="126">
        <f>SUM(R39:R40)</f>
        <v>0</v>
      </c>
      <c r="R41" s="127"/>
      <c r="U41" s="45"/>
      <c r="V41" s="23"/>
      <c r="W41" s="1"/>
      <c r="X41" s="39"/>
      <c r="Y41" s="39"/>
      <c r="Z41" s="46"/>
      <c r="AA41" s="46"/>
      <c r="AB41" s="46"/>
      <c r="AC41" s="46"/>
      <c r="AD41" s="46"/>
      <c r="AE41" s="46"/>
      <c r="AF41" s="47" t="s">
        <v>22</v>
      </c>
      <c r="AG41" s="46"/>
      <c r="AH41" s="46"/>
      <c r="AI41" s="46"/>
      <c r="AJ41" s="126">
        <f>Q41</f>
        <v>0</v>
      </c>
      <c r="AK41" s="127"/>
      <c r="AM41" s="45"/>
      <c r="AN41" s="23"/>
      <c r="AO41" s="1"/>
      <c r="AP41" s="39"/>
      <c r="AQ41" s="39"/>
      <c r="AR41" s="46"/>
      <c r="AS41" s="46"/>
      <c r="AT41" s="46"/>
      <c r="AU41" s="46"/>
      <c r="AV41" s="46"/>
      <c r="AW41" s="46"/>
      <c r="AX41" s="47" t="s">
        <v>22</v>
      </c>
      <c r="AY41" s="46"/>
      <c r="AZ41" s="46"/>
      <c r="BA41" s="46"/>
      <c r="BB41" s="126">
        <f>AJ41</f>
        <v>0</v>
      </c>
      <c r="BC41" s="127"/>
    </row>
    <row r="42" spans="1:55" ht="12.75" customHeight="1" thickBot="1" x14ac:dyDescent="0.3">
      <c r="B42" s="128" t="s">
        <v>29</v>
      </c>
      <c r="C42" s="128"/>
      <c r="D42" s="128"/>
      <c r="E42" s="128"/>
      <c r="F42" s="128"/>
      <c r="G42" s="128"/>
      <c r="H42" s="128"/>
      <c r="I42" s="130" t="s">
        <v>26</v>
      </c>
      <c r="J42" s="130"/>
      <c r="K42" s="130"/>
      <c r="L42" s="130"/>
      <c r="M42" s="130"/>
      <c r="N42" s="130"/>
      <c r="O42" s="130"/>
      <c r="P42" s="48"/>
      <c r="U42" s="128" t="s">
        <v>29</v>
      </c>
      <c r="V42" s="128"/>
      <c r="W42" s="128"/>
      <c r="X42" s="128"/>
      <c r="Y42" s="128"/>
      <c r="Z42" s="128"/>
      <c r="AA42" s="128"/>
      <c r="AB42" s="130" t="s">
        <v>26</v>
      </c>
      <c r="AC42" s="130"/>
      <c r="AD42" s="130"/>
      <c r="AE42" s="130"/>
      <c r="AF42" s="130"/>
      <c r="AG42" s="130"/>
      <c r="AH42" s="130"/>
      <c r="AI42" s="48"/>
      <c r="AM42" s="128" t="s">
        <v>29</v>
      </c>
      <c r="AN42" s="128"/>
      <c r="AO42" s="128"/>
      <c r="AP42" s="128"/>
      <c r="AQ42" s="128"/>
      <c r="AR42" s="128"/>
      <c r="AS42" s="128"/>
      <c r="AT42" s="130" t="s">
        <v>26</v>
      </c>
      <c r="AU42" s="130"/>
      <c r="AV42" s="130"/>
      <c r="AW42" s="130"/>
      <c r="AX42" s="130"/>
      <c r="AY42" s="130"/>
      <c r="AZ42" s="130"/>
      <c r="BA42" s="48"/>
    </row>
    <row r="43" spans="1:55" ht="12.75" customHeight="1" x14ac:dyDescent="0.25">
      <c r="B43" s="129"/>
      <c r="C43" s="129"/>
      <c r="D43" s="129"/>
      <c r="E43" s="129"/>
      <c r="F43" s="129"/>
      <c r="G43" s="129"/>
      <c r="H43" s="129"/>
      <c r="I43" s="131"/>
      <c r="J43" s="131"/>
      <c r="K43" s="131"/>
      <c r="L43" s="131"/>
      <c r="M43" s="131"/>
      <c r="N43" s="131"/>
      <c r="O43" s="131"/>
      <c r="P43" s="132">
        <f>SUM(Q13+Q20+Q27+Q34+Q41)</f>
        <v>0</v>
      </c>
      <c r="Q43" s="133"/>
      <c r="R43" s="134"/>
      <c r="U43" s="129"/>
      <c r="V43" s="129"/>
      <c r="W43" s="129"/>
      <c r="X43" s="129"/>
      <c r="Y43" s="129"/>
      <c r="Z43" s="129"/>
      <c r="AA43" s="129"/>
      <c r="AB43" s="131"/>
      <c r="AC43" s="131"/>
      <c r="AD43" s="131"/>
      <c r="AE43" s="131"/>
      <c r="AF43" s="131"/>
      <c r="AG43" s="131"/>
      <c r="AH43" s="131"/>
      <c r="AI43" s="132">
        <f>P43</f>
        <v>0</v>
      </c>
      <c r="AJ43" s="133"/>
      <c r="AK43" s="134"/>
      <c r="AM43" s="129"/>
      <c r="AN43" s="129"/>
      <c r="AO43" s="129"/>
      <c r="AP43" s="129"/>
      <c r="AQ43" s="129"/>
      <c r="AR43" s="129"/>
      <c r="AS43" s="129"/>
      <c r="AT43" s="131"/>
      <c r="AU43" s="131"/>
      <c r="AV43" s="131"/>
      <c r="AW43" s="131"/>
      <c r="AX43" s="131"/>
      <c r="AY43" s="131"/>
      <c r="AZ43" s="131"/>
      <c r="BA43" s="132">
        <f>AI43</f>
        <v>0</v>
      </c>
      <c r="BB43" s="133"/>
      <c r="BC43" s="134"/>
    </row>
    <row r="44" spans="1:55" ht="12.75" customHeight="1" thickBot="1" x14ac:dyDescent="0.3">
      <c r="B44" s="129"/>
      <c r="C44" s="129"/>
      <c r="D44" s="129"/>
      <c r="E44" s="129"/>
      <c r="F44" s="129"/>
      <c r="G44" s="129"/>
      <c r="H44" s="129"/>
      <c r="I44" s="138">
        <f>Start!C25</f>
        <v>0</v>
      </c>
      <c r="J44" s="138"/>
      <c r="K44" s="138"/>
      <c r="L44" s="138"/>
      <c r="M44" s="138"/>
      <c r="N44" s="138"/>
      <c r="P44" s="135"/>
      <c r="Q44" s="136"/>
      <c r="R44" s="137"/>
      <c r="U44" s="129"/>
      <c r="V44" s="129"/>
      <c r="W44" s="129"/>
      <c r="X44" s="129"/>
      <c r="Y44" s="129"/>
      <c r="Z44" s="129"/>
      <c r="AA44" s="129"/>
      <c r="AB44" s="138">
        <f>I44</f>
        <v>0</v>
      </c>
      <c r="AC44" s="138"/>
      <c r="AD44" s="138"/>
      <c r="AE44" s="138"/>
      <c r="AF44" s="138"/>
      <c r="AG44" s="138"/>
      <c r="AI44" s="135"/>
      <c r="AJ44" s="136"/>
      <c r="AK44" s="137"/>
      <c r="AM44" s="129"/>
      <c r="AN44" s="129"/>
      <c r="AO44" s="129"/>
      <c r="AP44" s="129"/>
      <c r="AQ44" s="129"/>
      <c r="AR44" s="129"/>
      <c r="AS44" s="129"/>
      <c r="AT44" s="138">
        <f>AB44</f>
        <v>0</v>
      </c>
      <c r="AU44" s="138"/>
      <c r="AV44" s="138"/>
      <c r="AW44" s="138"/>
      <c r="AX44" s="138"/>
      <c r="AY44" s="138"/>
      <c r="BA44" s="135"/>
      <c r="BB44" s="136"/>
      <c r="BC44" s="137"/>
    </row>
    <row r="45" spans="1:55" ht="12.75" customHeight="1" x14ac:dyDescent="0.25">
      <c r="B45" s="129"/>
      <c r="C45" s="129"/>
      <c r="D45" s="129"/>
      <c r="E45" s="129"/>
      <c r="F45" s="129"/>
      <c r="G45" s="129"/>
      <c r="H45" s="129"/>
      <c r="I45" s="124">
        <f>Start!C26</f>
        <v>0</v>
      </c>
      <c r="J45" s="124"/>
      <c r="K45" s="124"/>
      <c r="L45" s="124"/>
      <c r="M45" s="124"/>
      <c r="N45" s="124"/>
      <c r="P45" s="25" t="s">
        <v>39</v>
      </c>
      <c r="Q45" s="26"/>
      <c r="U45" s="129"/>
      <c r="V45" s="129"/>
      <c r="W45" s="129"/>
      <c r="X45" s="129"/>
      <c r="Y45" s="129"/>
      <c r="Z45" s="129"/>
      <c r="AA45" s="129"/>
      <c r="AB45" s="138">
        <f>I45</f>
        <v>0</v>
      </c>
      <c r="AC45" s="138"/>
      <c r="AD45" s="138"/>
      <c r="AE45" s="138"/>
      <c r="AF45" s="138"/>
      <c r="AG45" s="138"/>
      <c r="AI45" s="25" t="s">
        <v>39</v>
      </c>
      <c r="AJ45" s="26"/>
      <c r="AM45" s="129"/>
      <c r="AN45" s="129"/>
      <c r="AO45" s="129"/>
      <c r="AP45" s="129"/>
      <c r="AQ45" s="129"/>
      <c r="AR45" s="129"/>
      <c r="AS45" s="129"/>
      <c r="AT45" s="138">
        <f>AB45</f>
        <v>0</v>
      </c>
      <c r="AU45" s="138"/>
      <c r="AV45" s="138"/>
      <c r="AW45" s="138"/>
      <c r="AX45" s="138"/>
      <c r="AY45" s="138"/>
      <c r="BA45" s="25" t="s">
        <v>39</v>
      </c>
      <c r="BB45" s="26"/>
    </row>
    <row r="46" spans="1:55" s="28" customFormat="1" ht="12.75" customHeight="1" x14ac:dyDescent="0.25">
      <c r="A46" s="27"/>
      <c r="B46" s="129"/>
      <c r="C46" s="129"/>
      <c r="D46" s="129"/>
      <c r="E46" s="129"/>
      <c r="F46" s="129"/>
      <c r="G46" s="129"/>
      <c r="H46" s="129"/>
      <c r="I46" s="124">
        <f>Start!C27</f>
        <v>0</v>
      </c>
      <c r="J46" s="124"/>
      <c r="K46" s="124"/>
      <c r="L46" s="124"/>
      <c r="M46" s="124"/>
      <c r="N46" s="124"/>
      <c r="P46" s="41" t="s">
        <v>27</v>
      </c>
      <c r="T46" s="27"/>
      <c r="U46" s="129"/>
      <c r="V46" s="129"/>
      <c r="W46" s="129"/>
      <c r="X46" s="129"/>
      <c r="Y46" s="129"/>
      <c r="Z46" s="129"/>
      <c r="AA46" s="129"/>
      <c r="AB46" s="138">
        <f>I46</f>
        <v>0</v>
      </c>
      <c r="AC46" s="138"/>
      <c r="AD46" s="138"/>
      <c r="AE46" s="138"/>
      <c r="AF46" s="138"/>
      <c r="AG46" s="138"/>
      <c r="AI46" s="41" t="s">
        <v>27</v>
      </c>
      <c r="AL46" s="27"/>
      <c r="AM46" s="129"/>
      <c r="AN46" s="129"/>
      <c r="AO46" s="129"/>
      <c r="AP46" s="129"/>
      <c r="AQ46" s="129"/>
      <c r="AR46" s="129"/>
      <c r="AS46" s="129"/>
      <c r="AT46" s="138">
        <f>AB46</f>
        <v>0</v>
      </c>
      <c r="AU46" s="138"/>
      <c r="AV46" s="138"/>
      <c r="AW46" s="138"/>
      <c r="AX46" s="138"/>
      <c r="AY46" s="138"/>
      <c r="BA46" s="41" t="s">
        <v>27</v>
      </c>
    </row>
    <row r="47" spans="1:55" ht="12.75" customHeight="1" x14ac:dyDescent="0.3">
      <c r="B47" s="123">
        <f>Start!C25</f>
        <v>0</v>
      </c>
      <c r="C47" s="123"/>
      <c r="D47" s="123"/>
      <c r="E47" s="123"/>
      <c r="F47" s="123"/>
      <c r="G47" s="123"/>
      <c r="H47" s="34"/>
      <c r="I47" s="124">
        <f>Start!C28</f>
        <v>0</v>
      </c>
      <c r="J47" s="124"/>
      <c r="K47" s="124"/>
      <c r="L47" s="124"/>
      <c r="M47" s="124"/>
      <c r="N47" s="124"/>
      <c r="O47" s="40"/>
      <c r="U47" s="123">
        <f>B47</f>
        <v>0</v>
      </c>
      <c r="V47" s="123"/>
      <c r="W47" s="123"/>
      <c r="X47" s="123"/>
      <c r="Y47" s="123"/>
      <c r="Z47" s="123"/>
      <c r="AA47" s="34"/>
      <c r="AB47" s="124">
        <f>I47</f>
        <v>0</v>
      </c>
      <c r="AC47" s="124"/>
      <c r="AD47" s="124"/>
      <c r="AE47" s="124"/>
      <c r="AF47" s="124"/>
      <c r="AG47" s="124"/>
      <c r="AH47" s="40"/>
      <c r="AM47" s="123">
        <f>U47</f>
        <v>0</v>
      </c>
      <c r="AN47" s="123"/>
      <c r="AO47" s="123"/>
      <c r="AP47" s="123"/>
      <c r="AQ47" s="123"/>
      <c r="AR47" s="123"/>
      <c r="AS47" s="34"/>
      <c r="AT47" s="124">
        <f>AB47</f>
        <v>0</v>
      </c>
      <c r="AU47" s="124"/>
      <c r="AV47" s="124"/>
      <c r="AW47" s="124"/>
      <c r="AX47" s="124"/>
      <c r="AY47" s="124"/>
      <c r="AZ47" s="40"/>
    </row>
    <row r="48" spans="1:55" ht="18.75" customHeight="1" x14ac:dyDescent="0.35">
      <c r="B48" s="125"/>
      <c r="C48" s="125"/>
      <c r="D48" s="125"/>
      <c r="E48" s="125"/>
      <c r="F48" s="125"/>
      <c r="G48" s="125"/>
      <c r="U48" s="125"/>
      <c r="V48" s="125"/>
      <c r="W48" s="125"/>
      <c r="X48" s="125"/>
      <c r="Y48" s="125"/>
      <c r="Z48" s="125"/>
      <c r="AM48" s="125"/>
      <c r="AN48" s="125"/>
      <c r="AO48" s="125"/>
      <c r="AP48" s="125"/>
      <c r="AQ48" s="125"/>
      <c r="AR48" s="125"/>
    </row>
  </sheetData>
  <sheetProtection algorithmName="SHA-512" hashValue="g3Gja0tkb6zGkrAB8CqinPJlMaNYzgFHuLm/sOwX3oBe35qNhvnSyoOS3/trpQuBtgy15fQ0JyUNmQ46iGeYMQ==" saltValue="fKVgLdv1dOcQ0UJ/zgyLLQ==" spinCount="100000" sheet="1" objects="1" scenarios="1" selectLockedCells="1"/>
  <mergeCells count="152">
    <mergeCell ref="E32:F32"/>
    <mergeCell ref="E25:F25"/>
    <mergeCell ref="B19:D19"/>
    <mergeCell ref="F30:K30"/>
    <mergeCell ref="E39:F39"/>
    <mergeCell ref="E33:F33"/>
    <mergeCell ref="Q27:R27"/>
    <mergeCell ref="Q20:R20"/>
    <mergeCell ref="B26:D26"/>
    <mergeCell ref="B33:D33"/>
    <mergeCell ref="E26:F26"/>
    <mergeCell ref="E19:F19"/>
    <mergeCell ref="M30:P30"/>
    <mergeCell ref="Q41:R41"/>
    <mergeCell ref="B48:G48"/>
    <mergeCell ref="P43:R44"/>
    <mergeCell ref="B37:D37"/>
    <mergeCell ref="F37:K37"/>
    <mergeCell ref="M37:P37"/>
    <mergeCell ref="B12:D12"/>
    <mergeCell ref="B42:H46"/>
    <mergeCell ref="B47:G47"/>
    <mergeCell ref="I47:N47"/>
    <mergeCell ref="I42:O43"/>
    <mergeCell ref="B40:D40"/>
    <mergeCell ref="I45:N45"/>
    <mergeCell ref="I46:N46"/>
    <mergeCell ref="I44:N44"/>
    <mergeCell ref="E40:F40"/>
    <mergeCell ref="Q13:R13"/>
    <mergeCell ref="E18:F18"/>
    <mergeCell ref="B16:D16"/>
    <mergeCell ref="B23:D23"/>
    <mergeCell ref="F23:K23"/>
    <mergeCell ref="Q34:R34"/>
    <mergeCell ref="B30:D30"/>
    <mergeCell ref="M23:P23"/>
    <mergeCell ref="T5:U5"/>
    <mergeCell ref="U9:W9"/>
    <mergeCell ref="U12:W12"/>
    <mergeCell ref="U16:W16"/>
    <mergeCell ref="V5:AE5"/>
    <mergeCell ref="U19:W19"/>
    <mergeCell ref="X26:Y26"/>
    <mergeCell ref="Y16:AD16"/>
    <mergeCell ref="A5:B5"/>
    <mergeCell ref="M5:N5"/>
    <mergeCell ref="P5:Q5"/>
    <mergeCell ref="E11:F11"/>
    <mergeCell ref="M9:P9"/>
    <mergeCell ref="E6:H7"/>
    <mergeCell ref="C5:L5"/>
    <mergeCell ref="B9:D9"/>
    <mergeCell ref="F9:K9"/>
    <mergeCell ref="K6:R7"/>
    <mergeCell ref="E12:F12"/>
    <mergeCell ref="M16:P16"/>
    <mergeCell ref="F16:K16"/>
    <mergeCell ref="U30:W30"/>
    <mergeCell ref="Y30:AD30"/>
    <mergeCell ref="AF30:AI30"/>
    <mergeCell ref="U26:W26"/>
    <mergeCell ref="U33:W33"/>
    <mergeCell ref="AI43:AK44"/>
    <mergeCell ref="AB44:AG44"/>
    <mergeCell ref="Y23:AD23"/>
    <mergeCell ref="X19:Y19"/>
    <mergeCell ref="X32:Y32"/>
    <mergeCell ref="AF37:AI37"/>
    <mergeCell ref="AJ41:AK41"/>
    <mergeCell ref="AJ20:AK20"/>
    <mergeCell ref="X33:Y33"/>
    <mergeCell ref="U37:W37"/>
    <mergeCell ref="Y37:AD37"/>
    <mergeCell ref="AJ27:AK27"/>
    <mergeCell ref="X4:AI4"/>
    <mergeCell ref="AF5:AG5"/>
    <mergeCell ref="X12:Y12"/>
    <mergeCell ref="X6:AA7"/>
    <mergeCell ref="AD6:AK7"/>
    <mergeCell ref="AF9:AI9"/>
    <mergeCell ref="Y9:AD9"/>
    <mergeCell ref="AJ34:AK34"/>
    <mergeCell ref="AJ13:AK13"/>
    <mergeCell ref="AP4:BA4"/>
    <mergeCell ref="AL5:AM5"/>
    <mergeCell ref="AN5:AW5"/>
    <mergeCell ref="AX5:AY5"/>
    <mergeCell ref="BA5:BB5"/>
    <mergeCell ref="AP6:AS7"/>
    <mergeCell ref="AV6:BC7"/>
    <mergeCell ref="U48:Z48"/>
    <mergeCell ref="X39:Y39"/>
    <mergeCell ref="U40:W40"/>
    <mergeCell ref="X40:Y40"/>
    <mergeCell ref="AB42:AH43"/>
    <mergeCell ref="U42:AA46"/>
    <mergeCell ref="AB45:AG45"/>
    <mergeCell ref="AB46:AG46"/>
    <mergeCell ref="X25:Y25"/>
    <mergeCell ref="AF23:AI23"/>
    <mergeCell ref="AI5:AJ5"/>
    <mergeCell ref="U47:Z47"/>
    <mergeCell ref="AB47:AG47"/>
    <mergeCell ref="U23:W23"/>
    <mergeCell ref="X11:Y11"/>
    <mergeCell ref="AF16:AI16"/>
    <mergeCell ref="X18:Y18"/>
    <mergeCell ref="AQ9:AV9"/>
    <mergeCell ref="AX9:BA9"/>
    <mergeCell ref="AP11:AQ11"/>
    <mergeCell ref="AP25:AQ25"/>
    <mergeCell ref="AM26:AO26"/>
    <mergeCell ref="AP26:AQ26"/>
    <mergeCell ref="AM12:AO12"/>
    <mergeCell ref="AP12:AQ12"/>
    <mergeCell ref="AM9:AO9"/>
    <mergeCell ref="AX23:BA23"/>
    <mergeCell ref="AP39:AQ39"/>
    <mergeCell ref="AM40:AO40"/>
    <mergeCell ref="AP40:AQ40"/>
    <mergeCell ref="BB27:BC27"/>
    <mergeCell ref="AM30:AO30"/>
    <mergeCell ref="AQ30:AV30"/>
    <mergeCell ref="BB13:BC13"/>
    <mergeCell ref="AM16:AO16"/>
    <mergeCell ref="AQ16:AV16"/>
    <mergeCell ref="AX16:BA16"/>
    <mergeCell ref="AP18:AQ18"/>
    <mergeCell ref="AM19:AO19"/>
    <mergeCell ref="AP19:AQ19"/>
    <mergeCell ref="AX30:BA30"/>
    <mergeCell ref="AP32:AQ32"/>
    <mergeCell ref="AM33:AO33"/>
    <mergeCell ref="AP33:AQ33"/>
    <mergeCell ref="BB34:BC34"/>
    <mergeCell ref="AM37:AO37"/>
    <mergeCell ref="AQ37:AV37"/>
    <mergeCell ref="AX37:BA37"/>
    <mergeCell ref="BB20:BC20"/>
    <mergeCell ref="AM23:AO23"/>
    <mergeCell ref="AQ23:AV23"/>
    <mergeCell ref="AM47:AR47"/>
    <mergeCell ref="AT47:AY47"/>
    <mergeCell ref="AM48:AR48"/>
    <mergeCell ref="BB41:BC41"/>
    <mergeCell ref="AM42:AS46"/>
    <mergeCell ref="AT42:AZ43"/>
    <mergeCell ref="BA43:BC44"/>
    <mergeCell ref="AT44:AY44"/>
    <mergeCell ref="AT45:AY45"/>
    <mergeCell ref="AT46:AY46"/>
  </mergeCells>
  <phoneticPr fontId="0" type="noConversion"/>
  <conditionalFormatting sqref="M37:P37 P43 C5:L5 Q13:R13 Q20:R20 Q27:R27 Q34:R34 Q41:R41 M9:P9 M16:P16 M23:P23 M30:P30 I42 I44:N47 B47:G47 E37:K37 E30:K30 E23:K23 E16:K16 X9 X37 X30 X23 X16 E9">
    <cfRule type="cellIs" dxfId="26" priority="15" stopIfTrue="1" operator="equal">
      <formula>0</formula>
    </cfRule>
  </conditionalFormatting>
  <conditionalFormatting sqref="D13 D20 D27 D34 D11 D18 D25 D32 D39 D41">
    <cfRule type="cellIs" dxfId="25" priority="16" stopIfTrue="1" operator="between">
      <formula>0</formula>
      <formula>49</formula>
    </cfRule>
  </conditionalFormatting>
  <conditionalFormatting sqref="B11 B18 B25 B32 B39">
    <cfRule type="cellIs" dxfId="24" priority="17" stopIfTrue="1" operator="between">
      <formula>0</formula>
      <formula>4</formula>
    </cfRule>
  </conditionalFormatting>
  <conditionalFormatting sqref="E6:H7">
    <cfRule type="cellIs" dxfId="23" priority="18" stopIfTrue="1" operator="equal">
      <formula>0</formula>
    </cfRule>
  </conditionalFormatting>
  <conditionalFormatting sqref="B40:D40 B12:D12 B19:D19 B26:D26 B33:D33">
    <cfRule type="cellIs" dxfId="22" priority="19" stopIfTrue="1" operator="equal">
      <formula>0</formula>
    </cfRule>
  </conditionalFormatting>
  <conditionalFormatting sqref="AF37:AI37 AI43 AK18:AK19 V5:AE5 AK25:AK26 AK32:AK33 AK39:AK40 AJ13:AK13 AJ20:AK20 AJ27:AK27 AJ34:AK34 AJ41:AK41 Y9:AD9 AF9:AI9 Y16:AD16 AF16:AI16 Y23:AD23 AF23:AI23 Y30:AD30 AF30:AI30 Y37:AD37 AB42 U47:Z47 AK11:AK12 AB44:AG47">
    <cfRule type="cellIs" dxfId="21" priority="20" stopIfTrue="1" operator="equal">
      <formula>0</formula>
    </cfRule>
  </conditionalFormatting>
  <conditionalFormatting sqref="W13 W20 W27 W34 W11 W18 W25 W32 W39 W41">
    <cfRule type="cellIs" dxfId="20" priority="21" stopIfTrue="1" operator="between">
      <formula>0</formula>
      <formula>49</formula>
    </cfRule>
  </conditionalFormatting>
  <conditionalFormatting sqref="U11 U18 U25 U32 U39">
    <cfRule type="cellIs" dxfId="19" priority="22" stopIfTrue="1" operator="between">
      <formula>0</formula>
      <formula>4</formula>
    </cfRule>
  </conditionalFormatting>
  <conditionalFormatting sqref="X6:AA7">
    <cfRule type="cellIs" dxfId="18" priority="23" stopIfTrue="1" operator="equal">
      <formula>0</formula>
    </cfRule>
  </conditionalFormatting>
  <conditionalFormatting sqref="U40:W40 U12:W12 U19:W19 U26:W26 U33:W33">
    <cfRule type="cellIs" dxfId="17" priority="24" stopIfTrue="1" operator="equal">
      <formula>0</formula>
    </cfRule>
  </conditionalFormatting>
  <conditionalFormatting sqref="AK5">
    <cfRule type="cellIs" dxfId="16" priority="25" stopIfTrue="1" operator="equal">
      <formula>0</formula>
    </cfRule>
  </conditionalFormatting>
  <conditionalFormatting sqref="AB44:AG46 Z39:AI40 Z32:AI33 Z25:AI26 Z18:AI19 Z11:AI12">
    <cfRule type="cellIs" dxfId="15" priority="26" stopIfTrue="1" operator="equal">
      <formula>0</formula>
    </cfRule>
  </conditionalFormatting>
  <conditionalFormatting sqref="R5">
    <cfRule type="cellIs" dxfId="14" priority="27" stopIfTrue="1" operator="equal">
      <formula>0</formula>
    </cfRule>
  </conditionalFormatting>
  <conditionalFormatting sqref="F9:K9">
    <cfRule type="cellIs" dxfId="13" priority="14" stopIfTrue="1" operator="equal">
      <formula>0</formula>
    </cfRule>
  </conditionalFormatting>
  <conditionalFormatting sqref="AP9 AP37 AP30 AP23 AP16">
    <cfRule type="cellIs" dxfId="12" priority="6" stopIfTrue="1" operator="equal">
      <formula>0</formula>
    </cfRule>
  </conditionalFormatting>
  <conditionalFormatting sqref="AX37:BA37 BA43 BC18:BC19 AN5:AW5 BC25:BC26 BC32:BC33 BC39:BC40 BB13:BC13 BB20:BC20 BB27:BC27 BB34:BC34 BB41:BC41 AQ9:AV9 AX9:BA9 AQ16:AV16 AX16:BA16 AQ23:AV23 AX23:BA23 AQ30:AV30 AX30:BA30 AQ37:AV37 AT42 AM47:AR47 BC11:BC12 AT44:AY47">
    <cfRule type="cellIs" dxfId="11" priority="7" stopIfTrue="1" operator="equal">
      <formula>0</formula>
    </cfRule>
  </conditionalFormatting>
  <conditionalFormatting sqref="AO13 AO20 AO27 AO34 AO11 AO18 AO25 AO32 AO39 AO41">
    <cfRule type="cellIs" dxfId="10" priority="8" stopIfTrue="1" operator="between">
      <formula>0</formula>
      <formula>49</formula>
    </cfRule>
  </conditionalFormatting>
  <conditionalFormatting sqref="AM11 AM18 AM25 AM32 AM39">
    <cfRule type="cellIs" dxfId="9" priority="9" stopIfTrue="1" operator="between">
      <formula>0</formula>
      <formula>4</formula>
    </cfRule>
  </conditionalFormatting>
  <conditionalFormatting sqref="AP6:AS7">
    <cfRule type="cellIs" dxfId="8" priority="10" stopIfTrue="1" operator="equal">
      <formula>0</formula>
    </cfRule>
  </conditionalFormatting>
  <conditionalFormatting sqref="AM40:AO40 AM12:AO12 AM19:AO19 AM26:AO26 AM33:AO33">
    <cfRule type="cellIs" dxfId="7" priority="11" stopIfTrue="1" operator="equal">
      <formula>0</formula>
    </cfRule>
  </conditionalFormatting>
  <conditionalFormatting sqref="BC5">
    <cfRule type="cellIs" dxfId="6" priority="12" stopIfTrue="1" operator="equal">
      <formula>0</formula>
    </cfRule>
  </conditionalFormatting>
  <conditionalFormatting sqref="AT44:AY46 AR39:BA40 AR32:BA33 AR25:BA26 AR18:BA19 AR11:BA12">
    <cfRule type="cellIs" dxfId="5" priority="13" stopIfTrue="1" operator="equal">
      <formula>0</formula>
    </cfRule>
  </conditionalFormatting>
  <conditionalFormatting sqref="R11:R12">
    <cfRule type="cellIs" dxfId="4" priority="5" stopIfTrue="1" operator="equal">
      <formula>0</formula>
    </cfRule>
  </conditionalFormatting>
  <conditionalFormatting sqref="R18:R19">
    <cfRule type="cellIs" dxfId="3" priority="4" stopIfTrue="1" operator="equal">
      <formula>0</formula>
    </cfRule>
  </conditionalFormatting>
  <conditionalFormatting sqref="R25:R26">
    <cfRule type="cellIs" dxfId="2" priority="3" stopIfTrue="1" operator="equal">
      <formula>0</formula>
    </cfRule>
  </conditionalFormatting>
  <conditionalFormatting sqref="R32:R33">
    <cfRule type="cellIs" dxfId="1" priority="2" stopIfTrue="1" operator="equal">
      <formula>0</formula>
    </cfRule>
  </conditionalFormatting>
  <conditionalFormatting sqref="R39:R40">
    <cfRule type="cellIs" dxfId="0" priority="1" stopIfTrue="1" operator="equal">
      <formula>0</formula>
    </cfRule>
  </conditionalFormatting>
  <pageMargins left="0" right="0" top="0.11811023622047245" bottom="7.874015748031496E-2" header="0.51181102362204722" footer="0.51181102362204722"/>
  <pageSetup paperSize="9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7"/>
  <sheetViews>
    <sheetView workbookViewId="0">
      <selection activeCell="A25" sqref="A25"/>
    </sheetView>
  </sheetViews>
  <sheetFormatPr baseColWidth="10" defaultRowHeight="13.2" x14ac:dyDescent="0.25"/>
  <cols>
    <col min="1" max="1" width="53" customWidth="1"/>
    <col min="2" max="2" width="24.33203125" customWidth="1"/>
  </cols>
  <sheetData>
    <row r="1" spans="1:4" x14ac:dyDescent="0.25">
      <c r="A1" t="s">
        <v>833</v>
      </c>
      <c r="B1" t="s">
        <v>834</v>
      </c>
      <c r="C1" t="s">
        <v>60</v>
      </c>
    </row>
    <row r="2" spans="1:4" x14ac:dyDescent="0.25">
      <c r="A2" t="s">
        <v>61</v>
      </c>
      <c r="B2" t="s">
        <v>62</v>
      </c>
      <c r="C2" t="s">
        <v>63</v>
      </c>
      <c r="D2" t="s">
        <v>0</v>
      </c>
    </row>
    <row r="3" spans="1:4" x14ac:dyDescent="0.25">
      <c r="A3" s="100" t="s">
        <v>65</v>
      </c>
      <c r="B3" s="101" t="s">
        <v>66</v>
      </c>
      <c r="C3">
        <v>5</v>
      </c>
      <c r="D3">
        <v>5</v>
      </c>
    </row>
    <row r="4" spans="1:4" x14ac:dyDescent="0.25">
      <c r="A4" s="100" t="s">
        <v>67</v>
      </c>
      <c r="B4" s="101" t="s">
        <v>68</v>
      </c>
      <c r="C4">
        <v>11</v>
      </c>
      <c r="D4">
        <v>11</v>
      </c>
    </row>
    <row r="5" spans="1:4" x14ac:dyDescent="0.25">
      <c r="A5" s="100" t="s">
        <v>69</v>
      </c>
      <c r="B5" s="101" t="s">
        <v>70</v>
      </c>
      <c r="C5">
        <v>9</v>
      </c>
      <c r="D5">
        <v>9</v>
      </c>
    </row>
    <row r="6" spans="1:4" x14ac:dyDescent="0.25">
      <c r="A6" s="100" t="s">
        <v>71</v>
      </c>
      <c r="B6" s="101" t="s">
        <v>72</v>
      </c>
      <c r="C6">
        <v>10</v>
      </c>
      <c r="D6">
        <v>10</v>
      </c>
    </row>
    <row r="7" spans="1:4" x14ac:dyDescent="0.25">
      <c r="A7" s="100" t="s">
        <v>73</v>
      </c>
      <c r="B7" s="101" t="s">
        <v>74</v>
      </c>
      <c r="C7">
        <v>29</v>
      </c>
      <c r="D7">
        <v>29</v>
      </c>
    </row>
    <row r="8" spans="1:4" x14ac:dyDescent="0.25">
      <c r="A8" s="100" t="s">
        <v>75</v>
      </c>
      <c r="B8" s="101" t="s">
        <v>76</v>
      </c>
      <c r="C8">
        <v>9</v>
      </c>
      <c r="D8">
        <v>9</v>
      </c>
    </row>
    <row r="9" spans="1:4" x14ac:dyDescent="0.25">
      <c r="A9" s="100" t="s">
        <v>77</v>
      </c>
      <c r="B9" s="101" t="s">
        <v>78</v>
      </c>
      <c r="C9">
        <v>14</v>
      </c>
      <c r="D9">
        <v>14</v>
      </c>
    </row>
    <row r="10" spans="1:4" x14ac:dyDescent="0.25">
      <c r="A10" s="100" t="s">
        <v>79</v>
      </c>
      <c r="B10" s="101" t="s">
        <v>80</v>
      </c>
      <c r="C10">
        <v>18</v>
      </c>
      <c r="D10">
        <v>18</v>
      </c>
    </row>
    <row r="11" spans="1:4" x14ac:dyDescent="0.25">
      <c r="A11" s="100" t="s">
        <v>81</v>
      </c>
      <c r="B11" s="101" t="s">
        <v>82</v>
      </c>
      <c r="C11">
        <v>14</v>
      </c>
      <c r="D11">
        <v>14</v>
      </c>
    </row>
    <row r="12" spans="1:4" x14ac:dyDescent="0.25">
      <c r="A12" s="100" t="s">
        <v>83</v>
      </c>
      <c r="B12" s="101" t="s">
        <v>84</v>
      </c>
      <c r="C12">
        <v>23</v>
      </c>
      <c r="D12">
        <v>23</v>
      </c>
    </row>
    <row r="13" spans="1:4" x14ac:dyDescent="0.25">
      <c r="A13" s="100" t="s">
        <v>85</v>
      </c>
      <c r="B13" s="101" t="s">
        <v>86</v>
      </c>
      <c r="C13">
        <v>9</v>
      </c>
      <c r="D13">
        <v>9</v>
      </c>
    </row>
    <row r="14" spans="1:4" x14ac:dyDescent="0.25">
      <c r="A14" s="100" t="s">
        <v>87</v>
      </c>
      <c r="B14" s="101" t="s">
        <v>88</v>
      </c>
      <c r="C14">
        <v>7</v>
      </c>
      <c r="D14">
        <v>7</v>
      </c>
    </row>
    <row r="15" spans="1:4" x14ac:dyDescent="0.25">
      <c r="A15" s="100" t="s">
        <v>89</v>
      </c>
      <c r="B15" s="101" t="s">
        <v>90</v>
      </c>
      <c r="C15">
        <v>11</v>
      </c>
      <c r="D15">
        <v>11</v>
      </c>
    </row>
    <row r="16" spans="1:4" x14ac:dyDescent="0.25">
      <c r="A16" s="100" t="s">
        <v>91</v>
      </c>
      <c r="B16" s="101" t="s">
        <v>92</v>
      </c>
      <c r="C16">
        <v>17</v>
      </c>
      <c r="D16">
        <v>17</v>
      </c>
    </row>
    <row r="17" spans="1:4" x14ac:dyDescent="0.25">
      <c r="A17" s="100" t="s">
        <v>93</v>
      </c>
      <c r="B17" s="101" t="s">
        <v>94</v>
      </c>
      <c r="C17">
        <v>10</v>
      </c>
      <c r="D17">
        <v>10</v>
      </c>
    </row>
    <row r="18" spans="1:4" x14ac:dyDescent="0.25">
      <c r="A18" s="100" t="s">
        <v>95</v>
      </c>
      <c r="B18" s="101" t="s">
        <v>96</v>
      </c>
      <c r="C18">
        <v>10</v>
      </c>
      <c r="D18">
        <v>10</v>
      </c>
    </row>
    <row r="19" spans="1:4" x14ac:dyDescent="0.25">
      <c r="A19" s="100" t="s">
        <v>97</v>
      </c>
      <c r="B19" s="101" t="s">
        <v>98</v>
      </c>
      <c r="C19">
        <v>18</v>
      </c>
      <c r="D19">
        <v>18</v>
      </c>
    </row>
    <row r="20" spans="1:4" x14ac:dyDescent="0.25">
      <c r="A20" s="100" t="s">
        <v>99</v>
      </c>
      <c r="B20" s="101" t="s">
        <v>100</v>
      </c>
      <c r="C20">
        <v>11</v>
      </c>
      <c r="D20">
        <v>11</v>
      </c>
    </row>
    <row r="21" spans="1:4" x14ac:dyDescent="0.25">
      <c r="A21" s="100" t="s">
        <v>101</v>
      </c>
      <c r="B21" s="101" t="s">
        <v>102</v>
      </c>
      <c r="C21">
        <v>8</v>
      </c>
      <c r="D21">
        <v>8</v>
      </c>
    </row>
    <row r="22" spans="1:4" x14ac:dyDescent="0.25">
      <c r="A22" s="100" t="s">
        <v>103</v>
      </c>
      <c r="B22" s="101" t="s">
        <v>104</v>
      </c>
      <c r="C22">
        <v>14</v>
      </c>
      <c r="D22">
        <v>14</v>
      </c>
    </row>
    <row r="23" spans="1:4" x14ac:dyDescent="0.25">
      <c r="A23" s="100" t="s">
        <v>105</v>
      </c>
      <c r="B23" s="101" t="s">
        <v>106</v>
      </c>
      <c r="C23">
        <v>6</v>
      </c>
      <c r="D23">
        <v>6</v>
      </c>
    </row>
    <row r="24" spans="1:4" x14ac:dyDescent="0.25">
      <c r="A24" s="100" t="s">
        <v>107</v>
      </c>
      <c r="B24" s="101" t="s">
        <v>108</v>
      </c>
      <c r="C24">
        <v>17</v>
      </c>
      <c r="D24">
        <v>17</v>
      </c>
    </row>
    <row r="25" spans="1:4" x14ac:dyDescent="0.25">
      <c r="A25" s="100" t="s">
        <v>109</v>
      </c>
      <c r="B25" s="101" t="s">
        <v>110</v>
      </c>
      <c r="C25">
        <v>5</v>
      </c>
      <c r="D25">
        <v>5</v>
      </c>
    </row>
    <row r="26" spans="1:4" x14ac:dyDescent="0.25">
      <c r="A26" s="100" t="s">
        <v>111</v>
      </c>
      <c r="B26" s="101" t="s">
        <v>112</v>
      </c>
      <c r="C26">
        <v>2</v>
      </c>
      <c r="D26">
        <v>2</v>
      </c>
    </row>
    <row r="27" spans="1:4" x14ac:dyDescent="0.25">
      <c r="A27" s="100" t="s">
        <v>113</v>
      </c>
      <c r="B27" s="101" t="s">
        <v>114</v>
      </c>
      <c r="C27">
        <v>4</v>
      </c>
      <c r="D27">
        <v>4</v>
      </c>
    </row>
    <row r="28" spans="1:4" x14ac:dyDescent="0.25">
      <c r="A28" s="100" t="s">
        <v>115</v>
      </c>
      <c r="B28" s="101" t="s">
        <v>116</v>
      </c>
      <c r="C28">
        <v>8</v>
      </c>
      <c r="D28">
        <v>8</v>
      </c>
    </row>
    <row r="29" spans="1:4" x14ac:dyDescent="0.25">
      <c r="A29" s="100" t="s">
        <v>117</v>
      </c>
      <c r="B29" s="101" t="s">
        <v>118</v>
      </c>
      <c r="C29">
        <v>2</v>
      </c>
      <c r="D29">
        <v>2</v>
      </c>
    </row>
    <row r="30" spans="1:4" x14ac:dyDescent="0.25">
      <c r="A30" s="100" t="s">
        <v>119</v>
      </c>
      <c r="B30" s="101" t="s">
        <v>120</v>
      </c>
      <c r="C30">
        <v>41</v>
      </c>
      <c r="D30">
        <v>41</v>
      </c>
    </row>
    <row r="31" spans="1:4" x14ac:dyDescent="0.25">
      <c r="A31" s="100" t="s">
        <v>121</v>
      </c>
      <c r="B31" s="101" t="s">
        <v>122</v>
      </c>
      <c r="C31">
        <v>8</v>
      </c>
      <c r="D31">
        <v>8</v>
      </c>
    </row>
    <row r="32" spans="1:4" x14ac:dyDescent="0.25">
      <c r="A32" s="100" t="s">
        <v>123</v>
      </c>
      <c r="B32" s="101" t="s">
        <v>124</v>
      </c>
      <c r="C32">
        <v>17</v>
      </c>
      <c r="D32">
        <v>17</v>
      </c>
    </row>
    <row r="33" spans="1:4" x14ac:dyDescent="0.25">
      <c r="A33" s="100" t="s">
        <v>125</v>
      </c>
      <c r="B33" s="101" t="s">
        <v>126</v>
      </c>
      <c r="C33">
        <v>23</v>
      </c>
      <c r="D33">
        <v>23</v>
      </c>
    </row>
    <row r="34" spans="1:4" x14ac:dyDescent="0.25">
      <c r="A34" s="100" t="s">
        <v>127</v>
      </c>
      <c r="B34" s="101" t="s">
        <v>128</v>
      </c>
      <c r="C34">
        <v>19</v>
      </c>
      <c r="D34">
        <v>19</v>
      </c>
    </row>
    <row r="35" spans="1:4" x14ac:dyDescent="0.25">
      <c r="A35" s="100" t="s">
        <v>129</v>
      </c>
      <c r="B35" s="101" t="s">
        <v>130</v>
      </c>
      <c r="C35">
        <v>5</v>
      </c>
      <c r="D35">
        <v>5</v>
      </c>
    </row>
    <row r="36" spans="1:4" x14ac:dyDescent="0.25">
      <c r="A36" s="100" t="s">
        <v>131</v>
      </c>
      <c r="B36" s="101" t="s">
        <v>132</v>
      </c>
      <c r="C36">
        <v>25</v>
      </c>
      <c r="D36">
        <v>25</v>
      </c>
    </row>
    <row r="37" spans="1:4" x14ac:dyDescent="0.25">
      <c r="A37" s="100" t="s">
        <v>133</v>
      </c>
      <c r="B37" s="101" t="s">
        <v>134</v>
      </c>
      <c r="C37">
        <v>15</v>
      </c>
      <c r="D37">
        <v>15</v>
      </c>
    </row>
    <row r="38" spans="1:4" x14ac:dyDescent="0.25">
      <c r="A38" s="100" t="s">
        <v>135</v>
      </c>
      <c r="B38" s="101" t="s">
        <v>136</v>
      </c>
      <c r="C38">
        <v>16</v>
      </c>
      <c r="D38">
        <v>16</v>
      </c>
    </row>
    <row r="39" spans="1:4" x14ac:dyDescent="0.25">
      <c r="A39" s="100" t="s">
        <v>137</v>
      </c>
      <c r="B39" s="101" t="s">
        <v>138</v>
      </c>
      <c r="C39">
        <v>12</v>
      </c>
      <c r="D39">
        <v>12</v>
      </c>
    </row>
    <row r="40" spans="1:4" x14ac:dyDescent="0.25">
      <c r="A40" s="100" t="s">
        <v>139</v>
      </c>
      <c r="B40" s="101" t="s">
        <v>140</v>
      </c>
      <c r="C40">
        <v>10</v>
      </c>
      <c r="D40">
        <v>10</v>
      </c>
    </row>
    <row r="41" spans="1:4" x14ac:dyDescent="0.25">
      <c r="A41" s="100" t="s">
        <v>141</v>
      </c>
      <c r="B41" s="101" t="s">
        <v>142</v>
      </c>
      <c r="C41">
        <v>7</v>
      </c>
      <c r="D41">
        <v>7</v>
      </c>
    </row>
    <row r="42" spans="1:4" x14ac:dyDescent="0.25">
      <c r="A42" s="100" t="s">
        <v>143</v>
      </c>
      <c r="B42" s="101" t="s">
        <v>144</v>
      </c>
      <c r="C42">
        <v>7</v>
      </c>
      <c r="D42">
        <v>7</v>
      </c>
    </row>
    <row r="43" spans="1:4" x14ac:dyDescent="0.25">
      <c r="A43" s="100" t="s">
        <v>145</v>
      </c>
      <c r="B43" s="101" t="s">
        <v>146</v>
      </c>
      <c r="C43">
        <v>4</v>
      </c>
      <c r="D43">
        <v>4</v>
      </c>
    </row>
    <row r="44" spans="1:4" x14ac:dyDescent="0.25">
      <c r="A44" s="100" t="s">
        <v>147</v>
      </c>
      <c r="B44" s="101" t="s">
        <v>148</v>
      </c>
      <c r="C44">
        <v>17</v>
      </c>
      <c r="D44">
        <v>17</v>
      </c>
    </row>
    <row r="45" spans="1:4" x14ac:dyDescent="0.25">
      <c r="A45" s="100" t="s">
        <v>149</v>
      </c>
      <c r="B45" s="101" t="s">
        <v>150</v>
      </c>
      <c r="C45">
        <v>17</v>
      </c>
      <c r="D45">
        <v>17</v>
      </c>
    </row>
    <row r="46" spans="1:4" x14ac:dyDescent="0.25">
      <c r="A46" s="100" t="s">
        <v>151</v>
      </c>
      <c r="B46" s="101" t="s">
        <v>152</v>
      </c>
      <c r="C46">
        <v>8</v>
      </c>
      <c r="D46">
        <v>8</v>
      </c>
    </row>
    <row r="47" spans="1:4" x14ac:dyDescent="0.25">
      <c r="A47" s="100" t="s">
        <v>153</v>
      </c>
      <c r="B47" s="101" t="s">
        <v>154</v>
      </c>
      <c r="C47">
        <v>8</v>
      </c>
      <c r="D47">
        <v>8</v>
      </c>
    </row>
    <row r="48" spans="1:4" x14ac:dyDescent="0.25">
      <c r="A48" s="100" t="s">
        <v>155</v>
      </c>
      <c r="B48" s="101" t="s">
        <v>156</v>
      </c>
      <c r="C48">
        <v>11</v>
      </c>
      <c r="D48">
        <v>11</v>
      </c>
    </row>
    <row r="49" spans="1:4" x14ac:dyDescent="0.25">
      <c r="A49" s="100" t="s">
        <v>157</v>
      </c>
      <c r="B49" s="101" t="s">
        <v>158</v>
      </c>
      <c r="C49">
        <v>42</v>
      </c>
      <c r="D49">
        <v>42</v>
      </c>
    </row>
    <row r="50" spans="1:4" x14ac:dyDescent="0.25">
      <c r="A50" s="100" t="s">
        <v>159</v>
      </c>
      <c r="B50" s="101" t="s">
        <v>160</v>
      </c>
      <c r="C50">
        <v>1</v>
      </c>
      <c r="D50">
        <v>1</v>
      </c>
    </row>
    <row r="51" spans="1:4" x14ac:dyDescent="0.25">
      <c r="A51" s="100" t="s">
        <v>161</v>
      </c>
      <c r="B51" s="101" t="s">
        <v>162</v>
      </c>
      <c r="C51">
        <v>11</v>
      </c>
      <c r="D51">
        <v>11</v>
      </c>
    </row>
    <row r="52" spans="1:4" x14ac:dyDescent="0.25">
      <c r="A52" s="100" t="s">
        <v>163</v>
      </c>
      <c r="B52" s="101" t="s">
        <v>164</v>
      </c>
      <c r="C52">
        <v>6</v>
      </c>
      <c r="D52">
        <v>6</v>
      </c>
    </row>
    <row r="53" spans="1:4" x14ac:dyDescent="0.25">
      <c r="A53" s="100" t="s">
        <v>165</v>
      </c>
      <c r="B53" s="101" t="s">
        <v>166</v>
      </c>
      <c r="C53">
        <v>5</v>
      </c>
      <c r="D53">
        <v>5</v>
      </c>
    </row>
    <row r="54" spans="1:4" x14ac:dyDescent="0.25">
      <c r="A54" s="100" t="s">
        <v>167</v>
      </c>
      <c r="B54" s="101" t="s">
        <v>168</v>
      </c>
      <c r="C54">
        <v>10</v>
      </c>
      <c r="D54">
        <v>10</v>
      </c>
    </row>
    <row r="55" spans="1:4" x14ac:dyDescent="0.25">
      <c r="A55" s="100" t="s">
        <v>169</v>
      </c>
      <c r="B55" s="101" t="s">
        <v>170</v>
      </c>
      <c r="C55">
        <v>17</v>
      </c>
      <c r="D55">
        <v>17</v>
      </c>
    </row>
    <row r="56" spans="1:4" x14ac:dyDescent="0.25">
      <c r="A56" s="100" t="s">
        <v>171</v>
      </c>
      <c r="B56" s="101" t="s">
        <v>172</v>
      </c>
      <c r="C56">
        <v>36</v>
      </c>
      <c r="D56">
        <v>36</v>
      </c>
    </row>
    <row r="57" spans="1:4" x14ac:dyDescent="0.25">
      <c r="A57" s="100" t="s">
        <v>173</v>
      </c>
      <c r="B57" s="101" t="s">
        <v>174</v>
      </c>
      <c r="C57">
        <v>7</v>
      </c>
      <c r="D57">
        <v>7</v>
      </c>
    </row>
    <row r="58" spans="1:4" x14ac:dyDescent="0.25">
      <c r="A58" s="100" t="s">
        <v>175</v>
      </c>
      <c r="B58" s="101" t="s">
        <v>176</v>
      </c>
      <c r="C58">
        <v>12</v>
      </c>
      <c r="D58">
        <v>12</v>
      </c>
    </row>
    <row r="59" spans="1:4" x14ac:dyDescent="0.25">
      <c r="A59" s="100" t="s">
        <v>177</v>
      </c>
      <c r="B59" s="101" t="s">
        <v>178</v>
      </c>
      <c r="C59">
        <v>6</v>
      </c>
      <c r="D59">
        <v>6</v>
      </c>
    </row>
    <row r="60" spans="1:4" x14ac:dyDescent="0.25">
      <c r="A60" s="100" t="s">
        <v>179</v>
      </c>
      <c r="B60" s="101" t="s">
        <v>180</v>
      </c>
      <c r="C60">
        <v>22</v>
      </c>
      <c r="D60">
        <v>22</v>
      </c>
    </row>
    <row r="61" spans="1:4" x14ac:dyDescent="0.25">
      <c r="A61" s="100" t="s">
        <v>181</v>
      </c>
      <c r="B61" s="101" t="s">
        <v>182</v>
      </c>
      <c r="C61">
        <v>13</v>
      </c>
      <c r="D61">
        <v>13</v>
      </c>
    </row>
    <row r="62" spans="1:4" x14ac:dyDescent="0.25">
      <c r="A62" s="100" t="s">
        <v>183</v>
      </c>
      <c r="B62" s="101" t="s">
        <v>184</v>
      </c>
      <c r="C62">
        <v>22</v>
      </c>
      <c r="D62">
        <v>22</v>
      </c>
    </row>
    <row r="63" spans="1:4" x14ac:dyDescent="0.25">
      <c r="A63" s="100" t="s">
        <v>185</v>
      </c>
      <c r="B63" s="101" t="s">
        <v>186</v>
      </c>
      <c r="C63">
        <v>31</v>
      </c>
      <c r="D63">
        <v>31</v>
      </c>
    </row>
    <row r="64" spans="1:4" x14ac:dyDescent="0.25">
      <c r="A64" s="100" t="s">
        <v>187</v>
      </c>
      <c r="B64" s="101" t="s">
        <v>188</v>
      </c>
      <c r="C64">
        <v>31</v>
      </c>
      <c r="D64">
        <v>31</v>
      </c>
    </row>
    <row r="65" spans="1:4" x14ac:dyDescent="0.25">
      <c r="A65" s="100" t="s">
        <v>189</v>
      </c>
      <c r="B65" s="101" t="s">
        <v>190</v>
      </c>
      <c r="C65">
        <v>8</v>
      </c>
      <c r="D65">
        <v>8</v>
      </c>
    </row>
    <row r="66" spans="1:4" x14ac:dyDescent="0.25">
      <c r="A66" s="100" t="s">
        <v>191</v>
      </c>
      <c r="B66" s="101" t="s">
        <v>192</v>
      </c>
      <c r="C66">
        <v>42</v>
      </c>
      <c r="D66">
        <v>42</v>
      </c>
    </row>
    <row r="67" spans="1:4" x14ac:dyDescent="0.25">
      <c r="A67" s="100" t="s">
        <v>193</v>
      </c>
      <c r="B67" s="101" t="s">
        <v>194</v>
      </c>
      <c r="C67">
        <v>28</v>
      </c>
      <c r="D67">
        <v>28</v>
      </c>
    </row>
    <row r="68" spans="1:4" x14ac:dyDescent="0.25">
      <c r="A68" s="100" t="s">
        <v>195</v>
      </c>
      <c r="B68" s="101" t="s">
        <v>196</v>
      </c>
      <c r="C68">
        <v>16</v>
      </c>
      <c r="D68">
        <v>16</v>
      </c>
    </row>
    <row r="69" spans="1:4" x14ac:dyDescent="0.25">
      <c r="A69" s="100" t="s">
        <v>197</v>
      </c>
      <c r="B69" s="101" t="s">
        <v>198</v>
      </c>
      <c r="C69">
        <v>15</v>
      </c>
      <c r="D69">
        <v>15</v>
      </c>
    </row>
    <row r="70" spans="1:4" x14ac:dyDescent="0.25">
      <c r="A70" s="100" t="s">
        <v>199</v>
      </c>
      <c r="B70" s="101" t="s">
        <v>200</v>
      </c>
      <c r="C70">
        <v>6</v>
      </c>
      <c r="D70">
        <v>6</v>
      </c>
    </row>
    <row r="71" spans="1:4" x14ac:dyDescent="0.25">
      <c r="A71" s="100" t="s">
        <v>201</v>
      </c>
      <c r="B71" s="101" t="s">
        <v>202</v>
      </c>
      <c r="C71">
        <v>12</v>
      </c>
      <c r="D71">
        <v>12</v>
      </c>
    </row>
    <row r="72" spans="1:4" x14ac:dyDescent="0.25">
      <c r="A72" s="100" t="s">
        <v>203</v>
      </c>
      <c r="B72" s="101" t="s">
        <v>204</v>
      </c>
      <c r="C72">
        <v>12</v>
      </c>
      <c r="D72">
        <v>12</v>
      </c>
    </row>
    <row r="73" spans="1:4" x14ac:dyDescent="0.25">
      <c r="A73" s="100" t="s">
        <v>205</v>
      </c>
      <c r="B73" s="101" t="s">
        <v>206</v>
      </c>
      <c r="C73">
        <v>2</v>
      </c>
      <c r="D73">
        <v>2</v>
      </c>
    </row>
    <row r="74" spans="1:4" x14ac:dyDescent="0.25">
      <c r="A74" s="100" t="s">
        <v>207</v>
      </c>
      <c r="B74" s="101" t="s">
        <v>208</v>
      </c>
      <c r="C74">
        <v>25</v>
      </c>
      <c r="D74">
        <v>25</v>
      </c>
    </row>
    <row r="75" spans="1:4" x14ac:dyDescent="0.25">
      <c r="A75" s="100" t="s">
        <v>209</v>
      </c>
      <c r="B75" s="101" t="s">
        <v>210</v>
      </c>
      <c r="C75">
        <v>9</v>
      </c>
      <c r="D75">
        <v>9</v>
      </c>
    </row>
    <row r="76" spans="1:4" x14ac:dyDescent="0.25">
      <c r="A76" s="100" t="s">
        <v>211</v>
      </c>
      <c r="B76" s="101" t="s">
        <v>212</v>
      </c>
      <c r="C76">
        <v>21</v>
      </c>
      <c r="D76">
        <v>21</v>
      </c>
    </row>
    <row r="77" spans="1:4" x14ac:dyDescent="0.25">
      <c r="A77" s="100" t="s">
        <v>213</v>
      </c>
      <c r="B77" s="101" t="s">
        <v>214</v>
      </c>
      <c r="C77">
        <v>5</v>
      </c>
      <c r="D77">
        <v>5</v>
      </c>
    </row>
    <row r="78" spans="1:4" x14ac:dyDescent="0.25">
      <c r="A78" s="100" t="s">
        <v>215</v>
      </c>
      <c r="B78" s="101" t="s">
        <v>216</v>
      </c>
      <c r="C78">
        <v>14</v>
      </c>
      <c r="D78">
        <v>14</v>
      </c>
    </row>
    <row r="79" spans="1:4" x14ac:dyDescent="0.25">
      <c r="A79" s="100" t="s">
        <v>217</v>
      </c>
      <c r="B79" s="101" t="s">
        <v>218</v>
      </c>
      <c r="C79">
        <v>18</v>
      </c>
      <c r="D79">
        <v>18</v>
      </c>
    </row>
    <row r="80" spans="1:4" x14ac:dyDescent="0.25">
      <c r="A80" s="100" t="s">
        <v>219</v>
      </c>
      <c r="B80" s="101" t="s">
        <v>220</v>
      </c>
      <c r="C80">
        <v>21</v>
      </c>
      <c r="D80">
        <v>21</v>
      </c>
    </row>
    <row r="81" spans="1:4" x14ac:dyDescent="0.25">
      <c r="A81" s="100" t="s">
        <v>221</v>
      </c>
      <c r="B81" s="101" t="s">
        <v>222</v>
      </c>
      <c r="C81">
        <v>15</v>
      </c>
      <c r="D81">
        <v>15</v>
      </c>
    </row>
    <row r="82" spans="1:4" x14ac:dyDescent="0.25">
      <c r="A82" s="100" t="s">
        <v>223</v>
      </c>
      <c r="B82" s="101" t="s">
        <v>224</v>
      </c>
      <c r="C82">
        <v>2</v>
      </c>
      <c r="D82">
        <v>2</v>
      </c>
    </row>
    <row r="83" spans="1:4" x14ac:dyDescent="0.25">
      <c r="A83" s="100" t="s">
        <v>225</v>
      </c>
      <c r="B83" s="101" t="s">
        <v>226</v>
      </c>
      <c r="C83">
        <v>22</v>
      </c>
      <c r="D83">
        <v>22</v>
      </c>
    </row>
    <row r="84" spans="1:4" x14ac:dyDescent="0.25">
      <c r="A84" s="100" t="s">
        <v>227</v>
      </c>
      <c r="B84" s="101" t="s">
        <v>228</v>
      </c>
      <c r="C84">
        <v>4</v>
      </c>
      <c r="D84">
        <v>4</v>
      </c>
    </row>
    <row r="85" spans="1:4" x14ac:dyDescent="0.25">
      <c r="A85" s="100" t="s">
        <v>229</v>
      </c>
      <c r="B85" s="101" t="s">
        <v>230</v>
      </c>
      <c r="C85">
        <v>19</v>
      </c>
      <c r="D85">
        <v>19</v>
      </c>
    </row>
    <row r="86" spans="1:4" x14ac:dyDescent="0.25">
      <c r="A86" s="100" t="s">
        <v>231</v>
      </c>
      <c r="B86" s="101" t="s">
        <v>232</v>
      </c>
      <c r="C86">
        <v>2</v>
      </c>
      <c r="D86">
        <v>2</v>
      </c>
    </row>
    <row r="87" spans="1:4" x14ac:dyDescent="0.25">
      <c r="A87" s="100" t="s">
        <v>233</v>
      </c>
      <c r="B87" s="101" t="s">
        <v>234</v>
      </c>
      <c r="C87">
        <v>28</v>
      </c>
      <c r="D87">
        <v>28</v>
      </c>
    </row>
    <row r="88" spans="1:4" x14ac:dyDescent="0.25">
      <c r="A88" s="100" t="s">
        <v>235</v>
      </c>
      <c r="B88" s="101" t="s">
        <v>236</v>
      </c>
      <c r="C88">
        <v>23</v>
      </c>
      <c r="D88">
        <v>23</v>
      </c>
    </row>
    <row r="89" spans="1:4" x14ac:dyDescent="0.25">
      <c r="A89" s="100" t="s">
        <v>237</v>
      </c>
      <c r="B89" s="101" t="s">
        <v>238</v>
      </c>
      <c r="C89">
        <v>40</v>
      </c>
      <c r="D89">
        <v>40</v>
      </c>
    </row>
    <row r="90" spans="1:4" x14ac:dyDescent="0.25">
      <c r="A90" s="100" t="s">
        <v>239</v>
      </c>
      <c r="B90" s="101" t="s">
        <v>240</v>
      </c>
      <c r="C90">
        <v>19</v>
      </c>
      <c r="D90">
        <v>19</v>
      </c>
    </row>
    <row r="91" spans="1:4" x14ac:dyDescent="0.25">
      <c r="A91" s="100" t="s">
        <v>241</v>
      </c>
      <c r="B91" s="101" t="s">
        <v>242</v>
      </c>
      <c r="C91">
        <v>19</v>
      </c>
      <c r="D91">
        <v>19</v>
      </c>
    </row>
    <row r="92" spans="1:4" x14ac:dyDescent="0.25">
      <c r="A92" s="100" t="s">
        <v>243</v>
      </c>
      <c r="B92" s="101" t="s">
        <v>244</v>
      </c>
      <c r="C92">
        <v>10</v>
      </c>
      <c r="D92">
        <v>10</v>
      </c>
    </row>
    <row r="93" spans="1:4" x14ac:dyDescent="0.25">
      <c r="A93" s="100" t="s">
        <v>245</v>
      </c>
      <c r="B93" s="101" t="s">
        <v>246</v>
      </c>
      <c r="C93">
        <v>41</v>
      </c>
      <c r="D93">
        <v>41</v>
      </c>
    </row>
    <row r="94" spans="1:4" x14ac:dyDescent="0.25">
      <c r="A94" s="100" t="s">
        <v>247</v>
      </c>
      <c r="B94" s="101" t="s">
        <v>248</v>
      </c>
      <c r="C94">
        <v>20</v>
      </c>
      <c r="D94">
        <v>20</v>
      </c>
    </row>
    <row r="95" spans="1:4" x14ac:dyDescent="0.25">
      <c r="A95" s="100" t="s">
        <v>249</v>
      </c>
      <c r="B95" s="101" t="s">
        <v>250</v>
      </c>
      <c r="C95">
        <v>11</v>
      </c>
      <c r="D95">
        <v>11</v>
      </c>
    </row>
    <row r="96" spans="1:4" x14ac:dyDescent="0.25">
      <c r="A96" s="100" t="s">
        <v>251</v>
      </c>
      <c r="B96" s="101" t="s">
        <v>252</v>
      </c>
      <c r="C96">
        <v>6</v>
      </c>
      <c r="D96">
        <v>6</v>
      </c>
    </row>
    <row r="97" spans="1:4" x14ac:dyDescent="0.25">
      <c r="A97" s="100" t="s">
        <v>253</v>
      </c>
      <c r="B97" s="101" t="s">
        <v>254</v>
      </c>
      <c r="C97">
        <v>15</v>
      </c>
      <c r="D97">
        <v>15</v>
      </c>
    </row>
    <row r="98" spans="1:4" x14ac:dyDescent="0.25">
      <c r="A98" s="100" t="s">
        <v>255</v>
      </c>
      <c r="B98" s="101" t="s">
        <v>256</v>
      </c>
      <c r="C98">
        <v>15</v>
      </c>
      <c r="D98">
        <v>15</v>
      </c>
    </row>
    <row r="99" spans="1:4" x14ac:dyDescent="0.25">
      <c r="A99" s="100" t="s">
        <v>257</v>
      </c>
      <c r="B99" s="101" t="s">
        <v>258</v>
      </c>
      <c r="C99">
        <v>8</v>
      </c>
      <c r="D99">
        <v>8</v>
      </c>
    </row>
    <row r="100" spans="1:4" x14ac:dyDescent="0.25">
      <c r="A100" s="100" t="s">
        <v>259</v>
      </c>
      <c r="B100" s="101" t="s">
        <v>260</v>
      </c>
      <c r="C100">
        <v>12</v>
      </c>
      <c r="D100">
        <v>12</v>
      </c>
    </row>
    <row r="101" spans="1:4" x14ac:dyDescent="0.25">
      <c r="A101" s="100" t="s">
        <v>261</v>
      </c>
      <c r="B101" s="101" t="s">
        <v>262</v>
      </c>
      <c r="C101">
        <v>8</v>
      </c>
      <c r="D101">
        <v>8</v>
      </c>
    </row>
    <row r="102" spans="1:4" x14ac:dyDescent="0.25">
      <c r="A102" s="100" t="s">
        <v>263</v>
      </c>
      <c r="B102" s="101" t="s">
        <v>264</v>
      </c>
      <c r="C102">
        <v>4</v>
      </c>
      <c r="D102">
        <v>4</v>
      </c>
    </row>
    <row r="103" spans="1:4" x14ac:dyDescent="0.25">
      <c r="A103" s="100" t="s">
        <v>265</v>
      </c>
      <c r="B103" s="101" t="s">
        <v>266</v>
      </c>
      <c r="C103">
        <v>10</v>
      </c>
      <c r="D103">
        <v>10</v>
      </c>
    </row>
    <row r="104" spans="1:4" x14ac:dyDescent="0.25">
      <c r="A104" s="100" t="s">
        <v>267</v>
      </c>
      <c r="B104" s="101" t="s">
        <v>268</v>
      </c>
      <c r="C104">
        <v>7</v>
      </c>
      <c r="D104">
        <v>7</v>
      </c>
    </row>
    <row r="105" spans="1:4" x14ac:dyDescent="0.25">
      <c r="A105" s="100" t="s">
        <v>269</v>
      </c>
      <c r="B105" s="101" t="s">
        <v>270</v>
      </c>
      <c r="C105">
        <v>56</v>
      </c>
      <c r="D105">
        <v>56</v>
      </c>
    </row>
    <row r="106" spans="1:4" x14ac:dyDescent="0.25">
      <c r="A106" s="100" t="s">
        <v>271</v>
      </c>
      <c r="B106" s="101" t="s">
        <v>272</v>
      </c>
      <c r="C106">
        <v>57</v>
      </c>
      <c r="D106">
        <v>57</v>
      </c>
    </row>
    <row r="107" spans="1:4" x14ac:dyDescent="0.25">
      <c r="A107" s="100" t="s">
        <v>273</v>
      </c>
      <c r="B107" s="101" t="s">
        <v>274</v>
      </c>
      <c r="C107">
        <v>7</v>
      </c>
      <c r="D107">
        <v>7</v>
      </c>
    </row>
    <row r="108" spans="1:4" x14ac:dyDescent="0.25">
      <c r="A108" s="100" t="s">
        <v>275</v>
      </c>
      <c r="B108" s="101" t="s">
        <v>276</v>
      </c>
      <c r="C108">
        <v>19</v>
      </c>
      <c r="D108">
        <v>19</v>
      </c>
    </row>
    <row r="109" spans="1:4" x14ac:dyDescent="0.25">
      <c r="A109" s="100" t="s">
        <v>277</v>
      </c>
      <c r="B109" s="101" t="s">
        <v>278</v>
      </c>
      <c r="C109">
        <v>9</v>
      </c>
      <c r="D109">
        <v>9</v>
      </c>
    </row>
    <row r="110" spans="1:4" x14ac:dyDescent="0.25">
      <c r="A110" s="100" t="s">
        <v>279</v>
      </c>
      <c r="B110" s="101" t="s">
        <v>280</v>
      </c>
      <c r="C110">
        <v>18</v>
      </c>
      <c r="D110">
        <v>18</v>
      </c>
    </row>
    <row r="111" spans="1:4" x14ac:dyDescent="0.25">
      <c r="A111" s="100" t="s">
        <v>281</v>
      </c>
      <c r="B111" s="101" t="s">
        <v>282</v>
      </c>
      <c r="C111">
        <v>11</v>
      </c>
      <c r="D111">
        <v>11</v>
      </c>
    </row>
    <row r="112" spans="1:4" x14ac:dyDescent="0.25">
      <c r="A112" s="100" t="s">
        <v>283</v>
      </c>
      <c r="B112" s="101" t="s">
        <v>284</v>
      </c>
      <c r="C112">
        <v>17</v>
      </c>
      <c r="D112">
        <v>17</v>
      </c>
    </row>
    <row r="113" spans="1:4" x14ac:dyDescent="0.25">
      <c r="A113" s="100" t="s">
        <v>285</v>
      </c>
      <c r="B113" s="101" t="s">
        <v>286</v>
      </c>
      <c r="C113">
        <v>12</v>
      </c>
      <c r="D113">
        <v>12</v>
      </c>
    </row>
    <row r="114" spans="1:4" x14ac:dyDescent="0.25">
      <c r="A114" s="100" t="s">
        <v>287</v>
      </c>
      <c r="B114" s="101" t="s">
        <v>288</v>
      </c>
      <c r="C114">
        <v>19</v>
      </c>
      <c r="D114">
        <v>19</v>
      </c>
    </row>
    <row r="115" spans="1:4" x14ac:dyDescent="0.25">
      <c r="A115" s="100" t="s">
        <v>289</v>
      </c>
      <c r="B115" s="101" t="s">
        <v>290</v>
      </c>
      <c r="C115">
        <v>7</v>
      </c>
      <c r="D115">
        <v>7</v>
      </c>
    </row>
    <row r="116" spans="1:4" x14ac:dyDescent="0.25">
      <c r="A116" s="100" t="s">
        <v>291</v>
      </c>
      <c r="B116" s="101" t="s">
        <v>292</v>
      </c>
      <c r="C116">
        <v>20</v>
      </c>
      <c r="D116">
        <v>20</v>
      </c>
    </row>
    <row r="117" spans="1:4" x14ac:dyDescent="0.25">
      <c r="A117" s="100" t="s">
        <v>293</v>
      </c>
      <c r="B117" s="101" t="s">
        <v>294</v>
      </c>
      <c r="C117">
        <v>17</v>
      </c>
      <c r="D117">
        <v>17</v>
      </c>
    </row>
    <row r="118" spans="1:4" x14ac:dyDescent="0.25">
      <c r="A118" s="100" t="s">
        <v>295</v>
      </c>
      <c r="B118" s="101" t="s">
        <v>296</v>
      </c>
      <c r="C118">
        <v>21</v>
      </c>
      <c r="D118">
        <v>21</v>
      </c>
    </row>
    <row r="119" spans="1:4" x14ac:dyDescent="0.25">
      <c r="A119" s="100" t="s">
        <v>297</v>
      </c>
      <c r="B119" s="101" t="s">
        <v>298</v>
      </c>
      <c r="C119">
        <v>12</v>
      </c>
      <c r="D119">
        <v>12</v>
      </c>
    </row>
    <row r="120" spans="1:4" x14ac:dyDescent="0.25">
      <c r="A120" s="100" t="s">
        <v>299</v>
      </c>
      <c r="B120" s="101" t="s">
        <v>300</v>
      </c>
      <c r="C120">
        <v>1</v>
      </c>
      <c r="D120">
        <v>1</v>
      </c>
    </row>
    <row r="121" spans="1:4" x14ac:dyDescent="0.25">
      <c r="A121" s="100" t="s">
        <v>301</v>
      </c>
      <c r="B121" s="101" t="s">
        <v>302</v>
      </c>
      <c r="C121">
        <v>9</v>
      </c>
      <c r="D121">
        <v>9</v>
      </c>
    </row>
    <row r="122" spans="1:4" x14ac:dyDescent="0.25">
      <c r="A122" s="100" t="s">
        <v>303</v>
      </c>
      <c r="B122" s="101" t="s">
        <v>304</v>
      </c>
      <c r="C122">
        <v>18</v>
      </c>
      <c r="D122">
        <v>18</v>
      </c>
    </row>
    <row r="123" spans="1:4" x14ac:dyDescent="0.25">
      <c r="A123" s="100" t="s">
        <v>305</v>
      </c>
      <c r="B123" s="101" t="s">
        <v>306</v>
      </c>
      <c r="C123">
        <v>14</v>
      </c>
      <c r="D123">
        <v>14</v>
      </c>
    </row>
    <row r="124" spans="1:4" x14ac:dyDescent="0.25">
      <c r="A124" s="100" t="s">
        <v>307</v>
      </c>
      <c r="B124" s="101" t="s">
        <v>308</v>
      </c>
      <c r="C124">
        <v>12</v>
      </c>
      <c r="D124">
        <v>12</v>
      </c>
    </row>
    <row r="125" spans="1:4" x14ac:dyDescent="0.25">
      <c r="A125" s="100" t="s">
        <v>309</v>
      </c>
      <c r="B125" s="101" t="s">
        <v>310</v>
      </c>
      <c r="C125">
        <v>10</v>
      </c>
      <c r="D125">
        <v>10</v>
      </c>
    </row>
    <row r="126" spans="1:4" x14ac:dyDescent="0.25">
      <c r="A126" s="100" t="s">
        <v>311</v>
      </c>
      <c r="B126" s="101" t="s">
        <v>312</v>
      </c>
      <c r="C126">
        <v>23</v>
      </c>
      <c r="D126">
        <v>23</v>
      </c>
    </row>
    <row r="127" spans="1:4" x14ac:dyDescent="0.25">
      <c r="A127" s="100" t="s">
        <v>313</v>
      </c>
      <c r="B127" s="101" t="s">
        <v>314</v>
      </c>
      <c r="C127">
        <v>16</v>
      </c>
      <c r="D127">
        <v>16</v>
      </c>
    </row>
    <row r="128" spans="1:4" x14ac:dyDescent="0.25">
      <c r="A128" s="100" t="s">
        <v>315</v>
      </c>
      <c r="B128" s="101" t="s">
        <v>316</v>
      </c>
      <c r="C128">
        <v>31</v>
      </c>
      <c r="D128">
        <v>31</v>
      </c>
    </row>
    <row r="129" spans="1:4" x14ac:dyDescent="0.25">
      <c r="A129" s="100" t="s">
        <v>317</v>
      </c>
      <c r="B129" s="101" t="s">
        <v>318</v>
      </c>
      <c r="C129">
        <v>7</v>
      </c>
      <c r="D129">
        <v>7</v>
      </c>
    </row>
    <row r="130" spans="1:4" x14ac:dyDescent="0.25">
      <c r="A130" s="100" t="s">
        <v>319</v>
      </c>
      <c r="B130" s="101" t="s">
        <v>320</v>
      </c>
      <c r="C130">
        <v>22</v>
      </c>
      <c r="D130">
        <v>22</v>
      </c>
    </row>
    <row r="131" spans="1:4" x14ac:dyDescent="0.25">
      <c r="A131" s="100" t="s">
        <v>321</v>
      </c>
      <c r="B131" s="101" t="s">
        <v>322</v>
      </c>
      <c r="C131">
        <v>10</v>
      </c>
      <c r="D131">
        <v>10</v>
      </c>
    </row>
    <row r="132" spans="1:4" x14ac:dyDescent="0.25">
      <c r="A132" s="100" t="s">
        <v>323</v>
      </c>
      <c r="B132" s="101" t="s">
        <v>324</v>
      </c>
      <c r="C132">
        <v>18</v>
      </c>
      <c r="D132">
        <v>18</v>
      </c>
    </row>
    <row r="133" spans="1:4" x14ac:dyDescent="0.25">
      <c r="A133" s="100" t="s">
        <v>325</v>
      </c>
      <c r="B133" s="101" t="s">
        <v>326</v>
      </c>
      <c r="C133">
        <v>13</v>
      </c>
      <c r="D133">
        <v>13</v>
      </c>
    </row>
    <row r="134" spans="1:4" x14ac:dyDescent="0.25">
      <c r="A134" s="100" t="s">
        <v>327</v>
      </c>
      <c r="B134" s="101" t="s">
        <v>328</v>
      </c>
      <c r="C134">
        <v>31</v>
      </c>
      <c r="D134">
        <v>31</v>
      </c>
    </row>
    <row r="135" spans="1:4" x14ac:dyDescent="0.25">
      <c r="A135" s="100" t="s">
        <v>329</v>
      </c>
      <c r="B135" s="101" t="s">
        <v>330</v>
      </c>
      <c r="C135">
        <v>13</v>
      </c>
      <c r="D135">
        <v>13</v>
      </c>
    </row>
    <row r="136" spans="1:4" x14ac:dyDescent="0.25">
      <c r="A136" s="100" t="s">
        <v>331</v>
      </c>
      <c r="B136" s="101" t="s">
        <v>332</v>
      </c>
      <c r="C136">
        <v>15</v>
      </c>
      <c r="D136">
        <v>15</v>
      </c>
    </row>
    <row r="137" spans="1:4" x14ac:dyDescent="0.25">
      <c r="A137" s="100" t="s">
        <v>333</v>
      </c>
      <c r="B137" s="101" t="s">
        <v>334</v>
      </c>
      <c r="C137">
        <v>1</v>
      </c>
      <c r="D137">
        <v>1</v>
      </c>
    </row>
    <row r="138" spans="1:4" x14ac:dyDescent="0.25">
      <c r="A138" s="100" t="s">
        <v>335</v>
      </c>
      <c r="B138" s="101" t="s">
        <v>336</v>
      </c>
      <c r="C138">
        <v>10</v>
      </c>
      <c r="D138">
        <v>10</v>
      </c>
    </row>
    <row r="139" spans="1:4" x14ac:dyDescent="0.25">
      <c r="A139" s="100" t="s">
        <v>337</v>
      </c>
      <c r="B139" s="101" t="s">
        <v>338</v>
      </c>
      <c r="C139">
        <v>9</v>
      </c>
      <c r="D139">
        <v>9</v>
      </c>
    </row>
    <row r="140" spans="1:4" x14ac:dyDescent="0.25">
      <c r="A140" s="100" t="s">
        <v>339</v>
      </c>
      <c r="B140" s="101" t="s">
        <v>340</v>
      </c>
      <c r="C140">
        <v>11</v>
      </c>
      <c r="D140">
        <v>11</v>
      </c>
    </row>
    <row r="141" spans="1:4" x14ac:dyDescent="0.25">
      <c r="A141" s="100" t="s">
        <v>341</v>
      </c>
      <c r="B141" s="101" t="s">
        <v>342</v>
      </c>
      <c r="C141">
        <v>2</v>
      </c>
      <c r="D141">
        <v>2</v>
      </c>
    </row>
    <row r="142" spans="1:4" x14ac:dyDescent="0.25">
      <c r="A142" s="100" t="s">
        <v>343</v>
      </c>
      <c r="B142" s="101" t="s">
        <v>344</v>
      </c>
      <c r="C142">
        <v>7</v>
      </c>
      <c r="D142">
        <v>7</v>
      </c>
    </row>
    <row r="143" spans="1:4" x14ac:dyDescent="0.25">
      <c r="A143" s="100" t="s">
        <v>345</v>
      </c>
      <c r="B143" s="101" t="s">
        <v>346</v>
      </c>
      <c r="C143">
        <v>14</v>
      </c>
      <c r="D143">
        <v>14</v>
      </c>
    </row>
    <row r="144" spans="1:4" x14ac:dyDescent="0.25">
      <c r="A144" s="100" t="s">
        <v>347</v>
      </c>
      <c r="B144" s="101" t="s">
        <v>348</v>
      </c>
      <c r="C144">
        <v>8</v>
      </c>
      <c r="D144">
        <v>8</v>
      </c>
    </row>
    <row r="145" spans="1:4" x14ac:dyDescent="0.25">
      <c r="A145" s="100" t="s">
        <v>349</v>
      </c>
      <c r="B145" s="101" t="s">
        <v>350</v>
      </c>
      <c r="C145">
        <v>18</v>
      </c>
      <c r="D145">
        <v>18</v>
      </c>
    </row>
    <row r="146" spans="1:4" x14ac:dyDescent="0.25">
      <c r="A146" s="100" t="s">
        <v>351</v>
      </c>
      <c r="B146" s="101" t="s">
        <v>352</v>
      </c>
      <c r="C146">
        <v>21</v>
      </c>
      <c r="D146">
        <v>21</v>
      </c>
    </row>
    <row r="147" spans="1:4" x14ac:dyDescent="0.25">
      <c r="A147" s="100" t="s">
        <v>353</v>
      </c>
      <c r="B147" s="101" t="s">
        <v>354</v>
      </c>
      <c r="C147">
        <v>8</v>
      </c>
      <c r="D147">
        <v>8</v>
      </c>
    </row>
    <row r="148" spans="1:4" x14ac:dyDescent="0.25">
      <c r="A148" s="100" t="s">
        <v>355</v>
      </c>
      <c r="B148" s="101" t="s">
        <v>356</v>
      </c>
      <c r="C148">
        <v>8</v>
      </c>
      <c r="D148">
        <v>8</v>
      </c>
    </row>
    <row r="149" spans="1:4" x14ac:dyDescent="0.25">
      <c r="A149" s="100" t="s">
        <v>357</v>
      </c>
      <c r="B149" s="101" t="s">
        <v>358</v>
      </c>
      <c r="C149">
        <v>5</v>
      </c>
      <c r="D149">
        <v>5</v>
      </c>
    </row>
    <row r="150" spans="1:4" x14ac:dyDescent="0.25">
      <c r="A150" s="100" t="s">
        <v>359</v>
      </c>
      <c r="B150" s="101" t="s">
        <v>360</v>
      </c>
      <c r="C150">
        <v>12</v>
      </c>
      <c r="D150">
        <v>12</v>
      </c>
    </row>
    <row r="151" spans="1:4" x14ac:dyDescent="0.25">
      <c r="A151" s="100" t="s">
        <v>361</v>
      </c>
      <c r="B151" s="101" t="s">
        <v>362</v>
      </c>
      <c r="C151">
        <v>9</v>
      </c>
      <c r="D151">
        <v>9</v>
      </c>
    </row>
    <row r="152" spans="1:4" x14ac:dyDescent="0.25">
      <c r="A152" s="100" t="s">
        <v>363</v>
      </c>
      <c r="B152" s="101" t="s">
        <v>364</v>
      </c>
      <c r="C152">
        <v>4</v>
      </c>
      <c r="D152">
        <v>4</v>
      </c>
    </row>
    <row r="153" spans="1:4" x14ac:dyDescent="0.25">
      <c r="A153" s="100" t="s">
        <v>365</v>
      </c>
      <c r="B153" s="101" t="s">
        <v>366</v>
      </c>
      <c r="C153">
        <v>9</v>
      </c>
      <c r="D153">
        <v>9</v>
      </c>
    </row>
    <row r="154" spans="1:4" x14ac:dyDescent="0.25">
      <c r="A154" s="100" t="s">
        <v>367</v>
      </c>
      <c r="B154" s="101" t="s">
        <v>368</v>
      </c>
      <c r="C154">
        <v>17</v>
      </c>
      <c r="D154">
        <v>17</v>
      </c>
    </row>
    <row r="155" spans="1:4" x14ac:dyDescent="0.25">
      <c r="A155" s="100" t="s">
        <v>369</v>
      </c>
      <c r="B155" s="101" t="s">
        <v>370</v>
      </c>
      <c r="C155">
        <v>19</v>
      </c>
      <c r="D155">
        <v>19</v>
      </c>
    </row>
    <row r="156" spans="1:4" x14ac:dyDescent="0.25">
      <c r="A156" s="100" t="s">
        <v>371</v>
      </c>
      <c r="B156" s="101" t="s">
        <v>372</v>
      </c>
      <c r="C156">
        <v>13</v>
      </c>
      <c r="D156">
        <v>13</v>
      </c>
    </row>
    <row r="157" spans="1:4" x14ac:dyDescent="0.25">
      <c r="A157" s="100" t="s">
        <v>373</v>
      </c>
      <c r="B157" s="101" t="s">
        <v>374</v>
      </c>
      <c r="C157">
        <v>21</v>
      </c>
      <c r="D157">
        <v>21</v>
      </c>
    </row>
    <row r="158" spans="1:4" x14ac:dyDescent="0.25">
      <c r="A158" s="100" t="s">
        <v>375</v>
      </c>
      <c r="B158" s="101" t="s">
        <v>376</v>
      </c>
      <c r="C158">
        <v>27</v>
      </c>
      <c r="D158">
        <v>27</v>
      </c>
    </row>
    <row r="159" spans="1:4" x14ac:dyDescent="0.25">
      <c r="A159" s="100" t="s">
        <v>377</v>
      </c>
      <c r="B159" s="101" t="s">
        <v>378</v>
      </c>
      <c r="C159">
        <v>14</v>
      </c>
      <c r="D159">
        <v>14</v>
      </c>
    </row>
    <row r="160" spans="1:4" x14ac:dyDescent="0.25">
      <c r="A160" s="100" t="s">
        <v>379</v>
      </c>
      <c r="B160" s="101" t="s">
        <v>380</v>
      </c>
      <c r="C160">
        <v>54</v>
      </c>
      <c r="D160">
        <v>54</v>
      </c>
    </row>
    <row r="161" spans="1:4" x14ac:dyDescent="0.25">
      <c r="A161" s="100" t="s">
        <v>381</v>
      </c>
      <c r="B161" s="101" t="s">
        <v>382</v>
      </c>
      <c r="C161">
        <v>18</v>
      </c>
      <c r="D161">
        <v>18</v>
      </c>
    </row>
    <row r="162" spans="1:4" x14ac:dyDescent="0.25">
      <c r="A162" s="100" t="s">
        <v>383</v>
      </c>
      <c r="B162" s="101" t="s">
        <v>384</v>
      </c>
      <c r="C162">
        <v>11</v>
      </c>
      <c r="D162">
        <v>11</v>
      </c>
    </row>
    <row r="163" spans="1:4" x14ac:dyDescent="0.25">
      <c r="A163" s="100" t="s">
        <v>385</v>
      </c>
      <c r="B163" s="101" t="s">
        <v>386</v>
      </c>
      <c r="C163">
        <v>1</v>
      </c>
      <c r="D163">
        <v>1</v>
      </c>
    </row>
    <row r="164" spans="1:4" x14ac:dyDescent="0.25">
      <c r="A164" s="100" t="s">
        <v>387</v>
      </c>
      <c r="B164" s="101" t="s">
        <v>388</v>
      </c>
      <c r="C164">
        <v>9</v>
      </c>
      <c r="D164">
        <v>9</v>
      </c>
    </row>
    <row r="165" spans="1:4" x14ac:dyDescent="0.25">
      <c r="A165" s="100" t="s">
        <v>389</v>
      </c>
      <c r="B165" s="101" t="s">
        <v>390</v>
      </c>
      <c r="C165">
        <v>20</v>
      </c>
      <c r="D165">
        <v>20</v>
      </c>
    </row>
    <row r="166" spans="1:4" x14ac:dyDescent="0.25">
      <c r="A166" s="100" t="s">
        <v>391</v>
      </c>
      <c r="B166" s="101" t="s">
        <v>392</v>
      </c>
      <c r="C166">
        <v>10</v>
      </c>
      <c r="D166">
        <v>10</v>
      </c>
    </row>
    <row r="167" spans="1:4" x14ac:dyDescent="0.25">
      <c r="A167" s="100" t="s">
        <v>393</v>
      </c>
      <c r="B167" s="101" t="s">
        <v>394</v>
      </c>
      <c r="C167">
        <v>3</v>
      </c>
      <c r="D167">
        <v>3</v>
      </c>
    </row>
    <row r="168" spans="1:4" x14ac:dyDescent="0.25">
      <c r="A168" s="100" t="s">
        <v>395</v>
      </c>
      <c r="B168" s="101" t="s">
        <v>396</v>
      </c>
      <c r="C168">
        <v>7</v>
      </c>
      <c r="D168">
        <v>7</v>
      </c>
    </row>
    <row r="169" spans="1:4" x14ac:dyDescent="0.25">
      <c r="A169" s="100" t="s">
        <v>397</v>
      </c>
      <c r="B169" s="101" t="s">
        <v>398</v>
      </c>
      <c r="C169">
        <v>17</v>
      </c>
      <c r="D169">
        <v>17</v>
      </c>
    </row>
    <row r="170" spans="1:4" x14ac:dyDescent="0.25">
      <c r="A170" s="100" t="s">
        <v>399</v>
      </c>
      <c r="B170" s="101" t="s">
        <v>400</v>
      </c>
      <c r="C170">
        <v>19</v>
      </c>
      <c r="D170">
        <v>19</v>
      </c>
    </row>
    <row r="171" spans="1:4" x14ac:dyDescent="0.25">
      <c r="A171" s="100" t="s">
        <v>401</v>
      </c>
      <c r="B171" s="101" t="s">
        <v>402</v>
      </c>
      <c r="C171">
        <v>2</v>
      </c>
      <c r="D171">
        <v>2</v>
      </c>
    </row>
    <row r="172" spans="1:4" x14ac:dyDescent="0.25">
      <c r="A172" s="100" t="s">
        <v>403</v>
      </c>
      <c r="B172" s="101" t="s">
        <v>404</v>
      </c>
      <c r="C172">
        <v>10</v>
      </c>
      <c r="D172">
        <v>10</v>
      </c>
    </row>
    <row r="173" spans="1:4" x14ac:dyDescent="0.25">
      <c r="A173" s="100" t="s">
        <v>405</v>
      </c>
      <c r="B173" s="101" t="s">
        <v>406</v>
      </c>
      <c r="C173">
        <v>6</v>
      </c>
      <c r="D173">
        <v>6</v>
      </c>
    </row>
    <row r="174" spans="1:4" x14ac:dyDescent="0.25">
      <c r="A174" s="100" t="s">
        <v>407</v>
      </c>
      <c r="B174" s="101" t="s">
        <v>408</v>
      </c>
      <c r="C174">
        <v>13</v>
      </c>
      <c r="D174">
        <v>13</v>
      </c>
    </row>
    <row r="175" spans="1:4" x14ac:dyDescent="0.25">
      <c r="A175" s="100" t="s">
        <v>409</v>
      </c>
      <c r="B175" s="101" t="s">
        <v>410</v>
      </c>
      <c r="C175">
        <v>9</v>
      </c>
      <c r="D175">
        <v>9</v>
      </c>
    </row>
    <row r="176" spans="1:4" x14ac:dyDescent="0.25">
      <c r="A176" s="100" t="s">
        <v>411</v>
      </c>
      <c r="B176" s="101" t="s">
        <v>412</v>
      </c>
      <c r="C176">
        <v>10</v>
      </c>
      <c r="D176">
        <v>10</v>
      </c>
    </row>
    <row r="177" spans="1:4" x14ac:dyDescent="0.25">
      <c r="A177" s="100" t="s">
        <v>413</v>
      </c>
      <c r="B177" s="101" t="s">
        <v>414</v>
      </c>
      <c r="C177">
        <v>5</v>
      </c>
      <c r="D177">
        <v>5</v>
      </c>
    </row>
    <row r="178" spans="1:4" x14ac:dyDescent="0.25">
      <c r="A178" s="100" t="s">
        <v>415</v>
      </c>
      <c r="B178" s="101" t="s">
        <v>416</v>
      </c>
      <c r="C178">
        <v>3</v>
      </c>
      <c r="D178">
        <v>3</v>
      </c>
    </row>
    <row r="179" spans="1:4" x14ac:dyDescent="0.25">
      <c r="A179" s="100" t="s">
        <v>417</v>
      </c>
      <c r="B179" s="101" t="s">
        <v>418</v>
      </c>
      <c r="C179">
        <v>15</v>
      </c>
      <c r="D179">
        <v>15</v>
      </c>
    </row>
    <row r="180" spans="1:4" x14ac:dyDescent="0.25">
      <c r="A180" s="100" t="s">
        <v>419</v>
      </c>
      <c r="B180" s="101" t="s">
        <v>420</v>
      </c>
      <c r="C180">
        <v>3</v>
      </c>
      <c r="D180">
        <v>3</v>
      </c>
    </row>
    <row r="181" spans="1:4" x14ac:dyDescent="0.25">
      <c r="A181" s="100" t="s">
        <v>421</v>
      </c>
      <c r="B181" s="101" t="s">
        <v>422</v>
      </c>
      <c r="C181">
        <v>11</v>
      </c>
      <c r="D181">
        <v>11</v>
      </c>
    </row>
    <row r="182" spans="1:4" x14ac:dyDescent="0.25">
      <c r="A182" s="100" t="s">
        <v>423</v>
      </c>
      <c r="B182" s="101" t="s">
        <v>424</v>
      </c>
      <c r="C182">
        <v>13</v>
      </c>
      <c r="D182">
        <v>13</v>
      </c>
    </row>
    <row r="183" spans="1:4" x14ac:dyDescent="0.25">
      <c r="A183" s="100" t="s">
        <v>425</v>
      </c>
      <c r="B183" s="101" t="s">
        <v>426</v>
      </c>
      <c r="C183">
        <v>7</v>
      </c>
      <c r="D183">
        <v>7</v>
      </c>
    </row>
    <row r="184" spans="1:4" x14ac:dyDescent="0.25">
      <c r="A184" s="100" t="s">
        <v>427</v>
      </c>
      <c r="B184" s="101" t="s">
        <v>428</v>
      </c>
      <c r="C184">
        <v>9</v>
      </c>
      <c r="D184">
        <v>9</v>
      </c>
    </row>
    <row r="185" spans="1:4" x14ac:dyDescent="0.25">
      <c r="A185" s="100" t="s">
        <v>429</v>
      </c>
      <c r="B185" s="101" t="s">
        <v>430</v>
      </c>
      <c r="C185">
        <v>20</v>
      </c>
      <c r="D185">
        <v>20</v>
      </c>
    </row>
    <row r="186" spans="1:4" x14ac:dyDescent="0.25">
      <c r="A186" s="100" t="s">
        <v>431</v>
      </c>
      <c r="B186" s="101" t="s">
        <v>432</v>
      </c>
      <c r="C186">
        <v>5</v>
      </c>
      <c r="D186">
        <v>5</v>
      </c>
    </row>
    <row r="187" spans="1:4" x14ac:dyDescent="0.25">
      <c r="A187" s="100" t="s">
        <v>433</v>
      </c>
      <c r="B187" s="101" t="s">
        <v>434</v>
      </c>
      <c r="C187">
        <v>11</v>
      </c>
      <c r="D187">
        <v>11</v>
      </c>
    </row>
    <row r="188" spans="1:4" x14ac:dyDescent="0.25">
      <c r="A188" s="100" t="s">
        <v>435</v>
      </c>
      <c r="B188" s="101" t="s">
        <v>436</v>
      </c>
      <c r="C188">
        <v>26</v>
      </c>
      <c r="D188">
        <v>26</v>
      </c>
    </row>
    <row r="189" spans="1:4" x14ac:dyDescent="0.25">
      <c r="A189" s="100" t="s">
        <v>437</v>
      </c>
      <c r="B189" s="101" t="s">
        <v>438</v>
      </c>
      <c r="C189">
        <v>2</v>
      </c>
      <c r="D189">
        <v>2</v>
      </c>
    </row>
    <row r="190" spans="1:4" x14ac:dyDescent="0.25">
      <c r="A190" s="100" t="s">
        <v>439</v>
      </c>
      <c r="B190" s="101" t="s">
        <v>440</v>
      </c>
      <c r="C190">
        <v>14</v>
      </c>
      <c r="D190">
        <v>14</v>
      </c>
    </row>
    <row r="191" spans="1:4" x14ac:dyDescent="0.25">
      <c r="A191" s="100" t="s">
        <v>441</v>
      </c>
      <c r="B191" s="101" t="s">
        <v>442</v>
      </c>
      <c r="C191">
        <v>12</v>
      </c>
      <c r="D191">
        <v>12</v>
      </c>
    </row>
    <row r="192" spans="1:4" x14ac:dyDescent="0.25">
      <c r="A192" s="100" t="s">
        <v>443</v>
      </c>
      <c r="B192" s="101" t="s">
        <v>444</v>
      </c>
      <c r="C192">
        <v>10</v>
      </c>
      <c r="D192">
        <v>10</v>
      </c>
    </row>
    <row r="193" spans="1:4" x14ac:dyDescent="0.25">
      <c r="A193" s="100" t="s">
        <v>445</v>
      </c>
      <c r="B193" s="101" t="s">
        <v>446</v>
      </c>
      <c r="C193">
        <v>2</v>
      </c>
      <c r="D193">
        <v>2</v>
      </c>
    </row>
    <row r="194" spans="1:4" x14ac:dyDescent="0.25">
      <c r="A194" s="100" t="s">
        <v>447</v>
      </c>
      <c r="B194" s="101" t="s">
        <v>448</v>
      </c>
      <c r="C194">
        <v>13</v>
      </c>
      <c r="D194">
        <v>13</v>
      </c>
    </row>
    <row r="195" spans="1:4" x14ac:dyDescent="0.25">
      <c r="A195" s="100" t="s">
        <v>449</v>
      </c>
      <c r="B195" s="101" t="s">
        <v>450</v>
      </c>
      <c r="C195">
        <v>13</v>
      </c>
      <c r="D195">
        <v>13</v>
      </c>
    </row>
    <row r="196" spans="1:4" x14ac:dyDescent="0.25">
      <c r="A196" s="100" t="s">
        <v>451</v>
      </c>
      <c r="B196" s="101" t="s">
        <v>452</v>
      </c>
      <c r="C196">
        <v>26</v>
      </c>
      <c r="D196">
        <v>26</v>
      </c>
    </row>
    <row r="197" spans="1:4" x14ac:dyDescent="0.25">
      <c r="A197" s="100" t="s">
        <v>453</v>
      </c>
      <c r="B197" s="101" t="s">
        <v>454</v>
      </c>
      <c r="C197">
        <v>20</v>
      </c>
      <c r="D197">
        <v>20</v>
      </c>
    </row>
    <row r="198" spans="1:4" x14ac:dyDescent="0.25">
      <c r="A198" s="100" t="s">
        <v>455</v>
      </c>
      <c r="B198" s="101" t="s">
        <v>456</v>
      </c>
      <c r="C198">
        <v>14</v>
      </c>
      <c r="D198">
        <v>14</v>
      </c>
    </row>
    <row r="199" spans="1:4" x14ac:dyDescent="0.25">
      <c r="A199" s="100" t="s">
        <v>457</v>
      </c>
      <c r="B199" s="101" t="s">
        <v>458</v>
      </c>
      <c r="C199">
        <v>25</v>
      </c>
      <c r="D199">
        <v>25</v>
      </c>
    </row>
    <row r="200" spans="1:4" x14ac:dyDescent="0.25">
      <c r="A200" s="100" t="s">
        <v>459</v>
      </c>
      <c r="B200" s="101" t="s">
        <v>460</v>
      </c>
      <c r="C200">
        <v>3</v>
      </c>
      <c r="D200">
        <v>3</v>
      </c>
    </row>
    <row r="201" spans="1:4" x14ac:dyDescent="0.25">
      <c r="A201" s="100" t="s">
        <v>461</v>
      </c>
      <c r="B201" s="101" t="s">
        <v>462</v>
      </c>
      <c r="C201">
        <v>13</v>
      </c>
      <c r="D201">
        <v>13</v>
      </c>
    </row>
    <row r="202" spans="1:4" x14ac:dyDescent="0.25">
      <c r="A202" s="100" t="s">
        <v>463</v>
      </c>
      <c r="B202" s="101" t="s">
        <v>464</v>
      </c>
      <c r="C202">
        <v>22</v>
      </c>
      <c r="D202">
        <v>22</v>
      </c>
    </row>
    <row r="203" spans="1:4" x14ac:dyDescent="0.25">
      <c r="A203" s="100" t="s">
        <v>465</v>
      </c>
      <c r="B203" s="101" t="s">
        <v>466</v>
      </c>
      <c r="C203">
        <v>8</v>
      </c>
      <c r="D203">
        <v>8</v>
      </c>
    </row>
    <row r="204" spans="1:4" x14ac:dyDescent="0.25">
      <c r="A204" s="100" t="s">
        <v>467</v>
      </c>
      <c r="B204" s="101" t="s">
        <v>468</v>
      </c>
      <c r="C204">
        <v>9</v>
      </c>
      <c r="D204">
        <v>9</v>
      </c>
    </row>
    <row r="205" spans="1:4" x14ac:dyDescent="0.25">
      <c r="A205" s="100" t="s">
        <v>469</v>
      </c>
      <c r="B205" s="101" t="s">
        <v>470</v>
      </c>
      <c r="C205">
        <v>20</v>
      </c>
      <c r="D205">
        <v>20</v>
      </c>
    </row>
    <row r="206" spans="1:4" x14ac:dyDescent="0.25">
      <c r="A206" s="100" t="s">
        <v>471</v>
      </c>
      <c r="B206" s="101" t="s">
        <v>472</v>
      </c>
      <c r="C206">
        <v>13</v>
      </c>
      <c r="D206">
        <v>13</v>
      </c>
    </row>
    <row r="207" spans="1:4" x14ac:dyDescent="0.25">
      <c r="A207" s="100" t="s">
        <v>473</v>
      </c>
      <c r="B207" s="101" t="s">
        <v>474</v>
      </c>
      <c r="C207">
        <v>1</v>
      </c>
      <c r="D207">
        <v>1</v>
      </c>
    </row>
    <row r="208" spans="1:4" x14ac:dyDescent="0.25">
      <c r="A208" s="100" t="s">
        <v>475</v>
      </c>
      <c r="B208" s="101" t="s">
        <v>476</v>
      </c>
      <c r="C208">
        <v>8</v>
      </c>
      <c r="D208">
        <v>8</v>
      </c>
    </row>
    <row r="209" spans="1:4" x14ac:dyDescent="0.25">
      <c r="A209" s="100" t="s">
        <v>477</v>
      </c>
      <c r="B209" s="101" t="s">
        <v>478</v>
      </c>
      <c r="C209">
        <v>18</v>
      </c>
      <c r="D209">
        <v>18</v>
      </c>
    </row>
    <row r="210" spans="1:4" x14ac:dyDescent="0.25">
      <c r="A210" s="100" t="s">
        <v>479</v>
      </c>
      <c r="B210" s="101" t="s">
        <v>480</v>
      </c>
      <c r="C210">
        <v>5</v>
      </c>
      <c r="D210">
        <v>5</v>
      </c>
    </row>
    <row r="211" spans="1:4" x14ac:dyDescent="0.25">
      <c r="A211" s="100" t="s">
        <v>481</v>
      </c>
      <c r="B211" s="101" t="s">
        <v>482</v>
      </c>
      <c r="C211">
        <v>21</v>
      </c>
      <c r="D211">
        <v>21</v>
      </c>
    </row>
    <row r="212" spans="1:4" x14ac:dyDescent="0.25">
      <c r="A212" s="100" t="s">
        <v>483</v>
      </c>
      <c r="B212" s="101" t="s">
        <v>484</v>
      </c>
      <c r="C212">
        <v>7</v>
      </c>
      <c r="D212">
        <v>7</v>
      </c>
    </row>
    <row r="213" spans="1:4" x14ac:dyDescent="0.25">
      <c r="A213" s="100" t="s">
        <v>485</v>
      </c>
      <c r="B213" s="101" t="s">
        <v>486</v>
      </c>
      <c r="C213">
        <v>22</v>
      </c>
      <c r="D213">
        <v>22</v>
      </c>
    </row>
    <row r="214" spans="1:4" x14ac:dyDescent="0.25">
      <c r="A214" s="100" t="s">
        <v>487</v>
      </c>
      <c r="B214" s="101" t="s">
        <v>488</v>
      </c>
      <c r="C214">
        <v>5</v>
      </c>
      <c r="D214">
        <v>5</v>
      </c>
    </row>
    <row r="215" spans="1:4" x14ac:dyDescent="0.25">
      <c r="A215" s="100" t="s">
        <v>489</v>
      </c>
      <c r="B215" s="101" t="s">
        <v>490</v>
      </c>
      <c r="C215">
        <v>2</v>
      </c>
      <c r="D215">
        <v>2</v>
      </c>
    </row>
    <row r="216" spans="1:4" x14ac:dyDescent="0.25">
      <c r="A216" s="100" t="s">
        <v>491</v>
      </c>
      <c r="B216" s="101" t="s">
        <v>492</v>
      </c>
      <c r="C216">
        <v>30</v>
      </c>
      <c r="D216">
        <v>30</v>
      </c>
    </row>
    <row r="217" spans="1:4" x14ac:dyDescent="0.25">
      <c r="A217" s="100" t="s">
        <v>493</v>
      </c>
      <c r="B217" s="101" t="s">
        <v>494</v>
      </c>
      <c r="C217">
        <v>16</v>
      </c>
      <c r="D217">
        <v>16</v>
      </c>
    </row>
    <row r="218" spans="1:4" x14ac:dyDescent="0.25">
      <c r="A218" s="100" t="s">
        <v>495</v>
      </c>
      <c r="B218" s="101" t="s">
        <v>496</v>
      </c>
      <c r="C218">
        <v>21</v>
      </c>
      <c r="D218">
        <v>21</v>
      </c>
    </row>
    <row r="219" spans="1:4" x14ac:dyDescent="0.25">
      <c r="A219" s="100" t="s">
        <v>497</v>
      </c>
      <c r="B219" s="101" t="s">
        <v>498</v>
      </c>
      <c r="C219">
        <v>24</v>
      </c>
      <c r="D219">
        <v>24</v>
      </c>
    </row>
    <row r="220" spans="1:4" x14ac:dyDescent="0.25">
      <c r="A220" s="100" t="s">
        <v>499</v>
      </c>
      <c r="B220" s="101" t="s">
        <v>500</v>
      </c>
      <c r="C220">
        <v>14</v>
      </c>
      <c r="D220">
        <v>14</v>
      </c>
    </row>
    <row r="221" spans="1:4" x14ac:dyDescent="0.25">
      <c r="A221" s="100" t="s">
        <v>501</v>
      </c>
      <c r="B221" s="101" t="s">
        <v>502</v>
      </c>
      <c r="C221">
        <v>20</v>
      </c>
      <c r="D221">
        <v>20</v>
      </c>
    </row>
    <row r="222" spans="1:4" x14ac:dyDescent="0.25">
      <c r="A222" s="100" t="s">
        <v>503</v>
      </c>
      <c r="B222" s="101" t="s">
        <v>504</v>
      </c>
      <c r="C222">
        <v>12</v>
      </c>
      <c r="D222">
        <v>12</v>
      </c>
    </row>
    <row r="223" spans="1:4" x14ac:dyDescent="0.25">
      <c r="A223" s="100" t="s">
        <v>505</v>
      </c>
      <c r="B223" s="101" t="s">
        <v>506</v>
      </c>
      <c r="C223">
        <v>13</v>
      </c>
      <c r="D223">
        <v>13</v>
      </c>
    </row>
    <row r="224" spans="1:4" x14ac:dyDescent="0.25">
      <c r="A224" s="100" t="s">
        <v>507</v>
      </c>
      <c r="B224" s="101" t="s">
        <v>508</v>
      </c>
      <c r="C224">
        <v>21</v>
      </c>
      <c r="D224">
        <v>21</v>
      </c>
    </row>
    <row r="225" spans="1:4" x14ac:dyDescent="0.25">
      <c r="A225" s="100" t="s">
        <v>509</v>
      </c>
      <c r="B225" s="101" t="s">
        <v>510</v>
      </c>
      <c r="C225">
        <v>11</v>
      </c>
      <c r="D225">
        <v>11</v>
      </c>
    </row>
    <row r="226" spans="1:4" x14ac:dyDescent="0.25">
      <c r="A226" s="100" t="s">
        <v>511</v>
      </c>
      <c r="B226" s="101" t="s">
        <v>512</v>
      </c>
      <c r="C226">
        <v>1</v>
      </c>
      <c r="D226">
        <v>1</v>
      </c>
    </row>
    <row r="227" spans="1:4" x14ac:dyDescent="0.25">
      <c r="A227" s="100" t="s">
        <v>513</v>
      </c>
      <c r="B227" s="101" t="s">
        <v>514</v>
      </c>
      <c r="C227">
        <v>15</v>
      </c>
      <c r="D227">
        <v>15</v>
      </c>
    </row>
    <row r="228" spans="1:4" x14ac:dyDescent="0.25">
      <c r="A228" s="100" t="s">
        <v>515</v>
      </c>
      <c r="B228" s="101" t="s">
        <v>516</v>
      </c>
      <c r="C228">
        <v>18</v>
      </c>
      <c r="D228">
        <v>18</v>
      </c>
    </row>
    <row r="229" spans="1:4" x14ac:dyDescent="0.25">
      <c r="A229" s="100" t="s">
        <v>517</v>
      </c>
      <c r="B229" s="101" t="s">
        <v>518</v>
      </c>
      <c r="C229">
        <v>40</v>
      </c>
      <c r="D229">
        <v>40</v>
      </c>
    </row>
    <row r="230" spans="1:4" x14ac:dyDescent="0.25">
      <c r="A230" s="100" t="s">
        <v>519</v>
      </c>
      <c r="B230" s="101" t="s">
        <v>520</v>
      </c>
      <c r="C230">
        <v>1</v>
      </c>
      <c r="D230">
        <v>1</v>
      </c>
    </row>
    <row r="231" spans="1:4" x14ac:dyDescent="0.25">
      <c r="A231" s="100" t="s">
        <v>521</v>
      </c>
      <c r="B231" s="101" t="s">
        <v>522</v>
      </c>
      <c r="C231">
        <v>5</v>
      </c>
      <c r="D231">
        <v>5</v>
      </c>
    </row>
    <row r="232" spans="1:4" x14ac:dyDescent="0.25">
      <c r="A232" s="100" t="s">
        <v>523</v>
      </c>
      <c r="B232" s="101" t="s">
        <v>524</v>
      </c>
      <c r="C232">
        <v>10</v>
      </c>
      <c r="D232">
        <v>10</v>
      </c>
    </row>
    <row r="233" spans="1:4" x14ac:dyDescent="0.25">
      <c r="A233" s="100" t="s">
        <v>525</v>
      </c>
      <c r="B233" s="101" t="s">
        <v>526</v>
      </c>
      <c r="C233">
        <v>16</v>
      </c>
      <c r="D233">
        <v>16</v>
      </c>
    </row>
    <row r="234" spans="1:4" x14ac:dyDescent="0.25">
      <c r="A234" s="100" t="s">
        <v>527</v>
      </c>
      <c r="B234" s="101" t="s">
        <v>528</v>
      </c>
      <c r="C234">
        <v>12</v>
      </c>
      <c r="D234">
        <v>12</v>
      </c>
    </row>
    <row r="235" spans="1:4" x14ac:dyDescent="0.25">
      <c r="A235" s="100" t="s">
        <v>529</v>
      </c>
      <c r="B235" s="101" t="s">
        <v>530</v>
      </c>
      <c r="C235">
        <v>9</v>
      </c>
      <c r="D235">
        <v>9</v>
      </c>
    </row>
    <row r="236" spans="1:4" x14ac:dyDescent="0.25">
      <c r="A236" s="100" t="s">
        <v>531</v>
      </c>
      <c r="B236" s="101" t="s">
        <v>532</v>
      </c>
      <c r="C236">
        <v>15</v>
      </c>
      <c r="D236">
        <v>15</v>
      </c>
    </row>
    <row r="237" spans="1:4" x14ac:dyDescent="0.25">
      <c r="A237" s="100" t="s">
        <v>533</v>
      </c>
      <c r="B237" s="101" t="s">
        <v>534</v>
      </c>
      <c r="C237">
        <v>5</v>
      </c>
      <c r="D237">
        <v>5</v>
      </c>
    </row>
    <row r="238" spans="1:4" x14ac:dyDescent="0.25">
      <c r="A238" s="100" t="s">
        <v>535</v>
      </c>
      <c r="B238" s="101" t="s">
        <v>536</v>
      </c>
      <c r="C238">
        <v>3</v>
      </c>
      <c r="D238">
        <v>3</v>
      </c>
    </row>
    <row r="239" spans="1:4" x14ac:dyDescent="0.25">
      <c r="A239" s="100" t="s">
        <v>537</v>
      </c>
      <c r="B239" s="101" t="s">
        <v>538</v>
      </c>
      <c r="C239">
        <v>4</v>
      </c>
      <c r="D239">
        <v>4</v>
      </c>
    </row>
    <row r="240" spans="1:4" x14ac:dyDescent="0.25">
      <c r="A240" s="100" t="s">
        <v>539</v>
      </c>
      <c r="B240" s="101" t="s">
        <v>540</v>
      </c>
      <c r="C240">
        <v>19</v>
      </c>
      <c r="D240">
        <v>19</v>
      </c>
    </row>
    <row r="241" spans="1:4" x14ac:dyDescent="0.25">
      <c r="A241" s="100" t="s">
        <v>541</v>
      </c>
      <c r="B241" s="101" t="s">
        <v>542</v>
      </c>
      <c r="C241">
        <v>13</v>
      </c>
      <c r="D241">
        <v>13</v>
      </c>
    </row>
    <row r="242" spans="1:4" x14ac:dyDescent="0.25">
      <c r="A242" s="100" t="s">
        <v>543</v>
      </c>
      <c r="B242" s="101" t="s">
        <v>544</v>
      </c>
      <c r="C242">
        <v>4</v>
      </c>
      <c r="D242">
        <v>4</v>
      </c>
    </row>
    <row r="243" spans="1:4" x14ac:dyDescent="0.25">
      <c r="A243" s="100" t="s">
        <v>545</v>
      </c>
      <c r="B243" s="101" t="s">
        <v>546</v>
      </c>
      <c r="C243">
        <v>18</v>
      </c>
      <c r="D243">
        <v>18</v>
      </c>
    </row>
    <row r="244" spans="1:4" x14ac:dyDescent="0.25">
      <c r="A244" s="100" t="s">
        <v>547</v>
      </c>
      <c r="B244" s="101" t="s">
        <v>548</v>
      </c>
      <c r="C244">
        <v>18</v>
      </c>
      <c r="D244">
        <v>18</v>
      </c>
    </row>
    <row r="245" spans="1:4" x14ac:dyDescent="0.25">
      <c r="A245" s="100" t="s">
        <v>549</v>
      </c>
      <c r="B245" s="101" t="s">
        <v>550</v>
      </c>
      <c r="C245">
        <v>9</v>
      </c>
      <c r="D245">
        <v>9</v>
      </c>
    </row>
    <row r="246" spans="1:4" x14ac:dyDescent="0.25">
      <c r="A246" s="100" t="s">
        <v>551</v>
      </c>
      <c r="B246" s="101" t="s">
        <v>552</v>
      </c>
      <c r="C246">
        <v>38</v>
      </c>
      <c r="D246">
        <v>38</v>
      </c>
    </row>
    <row r="247" spans="1:4" x14ac:dyDescent="0.25">
      <c r="A247" s="100" t="s">
        <v>553</v>
      </c>
      <c r="B247" s="101" t="s">
        <v>554</v>
      </c>
      <c r="C247">
        <v>9</v>
      </c>
      <c r="D247">
        <v>9</v>
      </c>
    </row>
    <row r="248" spans="1:4" x14ac:dyDescent="0.25">
      <c r="A248" s="100" t="s">
        <v>555</v>
      </c>
      <c r="B248" s="101" t="s">
        <v>556</v>
      </c>
      <c r="C248">
        <v>13</v>
      </c>
      <c r="D248">
        <v>13</v>
      </c>
    </row>
    <row r="249" spans="1:4" x14ac:dyDescent="0.25">
      <c r="A249" s="100" t="s">
        <v>557</v>
      </c>
      <c r="B249" s="101" t="s">
        <v>558</v>
      </c>
      <c r="C249">
        <v>16</v>
      </c>
      <c r="D249">
        <v>16</v>
      </c>
    </row>
    <row r="250" spans="1:4" x14ac:dyDescent="0.25">
      <c r="A250" s="100" t="s">
        <v>559</v>
      </c>
      <c r="B250" s="101" t="s">
        <v>560</v>
      </c>
      <c r="C250">
        <v>20</v>
      </c>
      <c r="D250">
        <v>20</v>
      </c>
    </row>
    <row r="251" spans="1:4" x14ac:dyDescent="0.25">
      <c r="A251" s="100" t="s">
        <v>561</v>
      </c>
      <c r="B251" s="101" t="s">
        <v>562</v>
      </c>
      <c r="C251">
        <v>15</v>
      </c>
      <c r="D251">
        <v>15</v>
      </c>
    </row>
    <row r="252" spans="1:4" x14ac:dyDescent="0.25">
      <c r="A252" s="100" t="s">
        <v>563</v>
      </c>
      <c r="B252" s="101" t="s">
        <v>564</v>
      </c>
      <c r="C252">
        <v>8</v>
      </c>
      <c r="D252">
        <v>8</v>
      </c>
    </row>
    <row r="253" spans="1:4" x14ac:dyDescent="0.25">
      <c r="A253" s="100" t="s">
        <v>565</v>
      </c>
      <c r="B253" s="101" t="s">
        <v>566</v>
      </c>
      <c r="C253">
        <v>5</v>
      </c>
      <c r="D253">
        <v>5</v>
      </c>
    </row>
    <row r="254" spans="1:4" x14ac:dyDescent="0.25">
      <c r="A254" s="100" t="s">
        <v>567</v>
      </c>
      <c r="B254" s="101" t="s">
        <v>568</v>
      </c>
      <c r="C254">
        <v>8</v>
      </c>
      <c r="D254">
        <v>8</v>
      </c>
    </row>
    <row r="255" spans="1:4" x14ac:dyDescent="0.25">
      <c r="A255" s="100" t="s">
        <v>569</v>
      </c>
      <c r="B255" s="101" t="s">
        <v>570</v>
      </c>
      <c r="C255">
        <v>17</v>
      </c>
      <c r="D255">
        <v>17</v>
      </c>
    </row>
    <row r="256" spans="1:4" x14ac:dyDescent="0.25">
      <c r="A256" s="100" t="s">
        <v>571</v>
      </c>
      <c r="B256" s="101" t="s">
        <v>572</v>
      </c>
      <c r="C256">
        <v>8</v>
      </c>
      <c r="D256">
        <v>8</v>
      </c>
    </row>
    <row r="257" spans="1:4" x14ac:dyDescent="0.25">
      <c r="A257" s="100" t="s">
        <v>573</v>
      </c>
      <c r="B257" s="101" t="s">
        <v>574</v>
      </c>
      <c r="C257">
        <v>9</v>
      </c>
      <c r="D257">
        <v>9</v>
      </c>
    </row>
    <row r="258" spans="1:4" x14ac:dyDescent="0.25">
      <c r="A258" s="100" t="s">
        <v>575</v>
      </c>
      <c r="B258" s="101" t="s">
        <v>576</v>
      </c>
      <c r="C258">
        <v>12</v>
      </c>
      <c r="D258">
        <v>12</v>
      </c>
    </row>
    <row r="259" spans="1:4" x14ac:dyDescent="0.25">
      <c r="A259" s="100" t="s">
        <v>577</v>
      </c>
      <c r="B259" s="101" t="s">
        <v>578</v>
      </c>
      <c r="C259">
        <v>8</v>
      </c>
      <c r="D259">
        <v>8</v>
      </c>
    </row>
    <row r="260" spans="1:4" x14ac:dyDescent="0.25">
      <c r="A260" s="100" t="s">
        <v>579</v>
      </c>
      <c r="B260" s="101" t="s">
        <v>580</v>
      </c>
      <c r="C260">
        <v>25</v>
      </c>
      <c r="D260">
        <v>25</v>
      </c>
    </row>
    <row r="261" spans="1:4" x14ac:dyDescent="0.25">
      <c r="A261" s="100" t="s">
        <v>581</v>
      </c>
      <c r="B261" s="101" t="s">
        <v>582</v>
      </c>
      <c r="C261">
        <v>32</v>
      </c>
      <c r="D261">
        <v>32</v>
      </c>
    </row>
    <row r="262" spans="1:4" x14ac:dyDescent="0.25">
      <c r="A262" s="100" t="s">
        <v>583</v>
      </c>
      <c r="B262" s="101" t="s">
        <v>584</v>
      </c>
      <c r="C262">
        <v>11</v>
      </c>
      <c r="D262">
        <v>11</v>
      </c>
    </row>
    <row r="263" spans="1:4" x14ac:dyDescent="0.25">
      <c r="A263" s="100" t="s">
        <v>585</v>
      </c>
      <c r="B263" s="101" t="s">
        <v>586</v>
      </c>
      <c r="C263">
        <v>28</v>
      </c>
      <c r="D263">
        <v>28</v>
      </c>
    </row>
    <row r="264" spans="1:4" x14ac:dyDescent="0.25">
      <c r="A264" s="100" t="s">
        <v>587</v>
      </c>
      <c r="B264" s="101" t="s">
        <v>588</v>
      </c>
      <c r="C264">
        <v>1</v>
      </c>
      <c r="D264">
        <v>1</v>
      </c>
    </row>
    <row r="265" spans="1:4" x14ac:dyDescent="0.25">
      <c r="A265" s="100" t="s">
        <v>589</v>
      </c>
      <c r="B265" s="101" t="s">
        <v>590</v>
      </c>
      <c r="C265">
        <v>10</v>
      </c>
      <c r="D265">
        <v>10</v>
      </c>
    </row>
    <row r="266" spans="1:4" x14ac:dyDescent="0.25">
      <c r="A266" s="100" t="s">
        <v>591</v>
      </c>
      <c r="B266" s="101" t="s">
        <v>592</v>
      </c>
      <c r="C266">
        <v>17</v>
      </c>
      <c r="D266">
        <v>17</v>
      </c>
    </row>
    <row r="267" spans="1:4" x14ac:dyDescent="0.25">
      <c r="A267" s="100" t="s">
        <v>593</v>
      </c>
      <c r="B267" s="101" t="s">
        <v>594</v>
      </c>
      <c r="C267">
        <v>21</v>
      </c>
      <c r="D267">
        <v>21</v>
      </c>
    </row>
    <row r="268" spans="1:4" x14ac:dyDescent="0.25">
      <c r="A268" s="100" t="s">
        <v>595</v>
      </c>
      <c r="B268" s="101" t="s">
        <v>596</v>
      </c>
      <c r="C268">
        <v>9</v>
      </c>
      <c r="D268">
        <v>9</v>
      </c>
    </row>
    <row r="269" spans="1:4" x14ac:dyDescent="0.25">
      <c r="A269" s="100" t="s">
        <v>597</v>
      </c>
      <c r="B269" s="101" t="s">
        <v>598</v>
      </c>
      <c r="C269">
        <v>12</v>
      </c>
      <c r="D269">
        <v>12</v>
      </c>
    </row>
    <row r="270" spans="1:4" x14ac:dyDescent="0.25">
      <c r="A270" s="100" t="s">
        <v>599</v>
      </c>
      <c r="B270" s="101" t="s">
        <v>600</v>
      </c>
      <c r="C270">
        <v>11</v>
      </c>
      <c r="D270">
        <v>11</v>
      </c>
    </row>
    <row r="271" spans="1:4" x14ac:dyDescent="0.25">
      <c r="A271" s="100" t="s">
        <v>601</v>
      </c>
      <c r="B271" s="101" t="s">
        <v>602</v>
      </c>
      <c r="C271">
        <v>10</v>
      </c>
      <c r="D271">
        <v>10</v>
      </c>
    </row>
    <row r="272" spans="1:4" x14ac:dyDescent="0.25">
      <c r="A272" s="100" t="s">
        <v>603</v>
      </c>
      <c r="B272" s="101" t="s">
        <v>604</v>
      </c>
      <c r="C272">
        <v>11</v>
      </c>
      <c r="D272">
        <v>11</v>
      </c>
    </row>
    <row r="273" spans="1:4" x14ac:dyDescent="0.25">
      <c r="A273" s="100" t="s">
        <v>605</v>
      </c>
      <c r="B273" s="101" t="s">
        <v>606</v>
      </c>
      <c r="C273">
        <v>10</v>
      </c>
      <c r="D273">
        <v>10</v>
      </c>
    </row>
    <row r="274" spans="1:4" x14ac:dyDescent="0.25">
      <c r="A274" s="100" t="s">
        <v>607</v>
      </c>
      <c r="B274" s="101" t="s">
        <v>608</v>
      </c>
      <c r="C274">
        <v>6</v>
      </c>
      <c r="D274">
        <v>6</v>
      </c>
    </row>
    <row r="275" spans="1:4" x14ac:dyDescent="0.25">
      <c r="A275" s="100" t="s">
        <v>609</v>
      </c>
      <c r="B275" s="101" t="s">
        <v>610</v>
      </c>
      <c r="C275">
        <v>6</v>
      </c>
      <c r="D275">
        <v>6</v>
      </c>
    </row>
    <row r="276" spans="1:4" x14ac:dyDescent="0.25">
      <c r="A276" s="100" t="s">
        <v>611</v>
      </c>
      <c r="B276" s="101" t="s">
        <v>612</v>
      </c>
      <c r="C276">
        <v>10</v>
      </c>
      <c r="D276">
        <v>10</v>
      </c>
    </row>
    <row r="277" spans="1:4" x14ac:dyDescent="0.25">
      <c r="A277" s="100" t="s">
        <v>613</v>
      </c>
      <c r="B277" s="101" t="s">
        <v>614</v>
      </c>
      <c r="C277">
        <v>11</v>
      </c>
      <c r="D277">
        <v>11</v>
      </c>
    </row>
    <row r="278" spans="1:4" x14ac:dyDescent="0.25">
      <c r="A278" s="100" t="s">
        <v>615</v>
      </c>
      <c r="B278" s="101" t="s">
        <v>616</v>
      </c>
      <c r="C278">
        <v>8</v>
      </c>
      <c r="D278">
        <v>8</v>
      </c>
    </row>
    <row r="279" spans="1:4" x14ac:dyDescent="0.25">
      <c r="A279" s="100" t="s">
        <v>617</v>
      </c>
      <c r="B279" s="101" t="s">
        <v>618</v>
      </c>
      <c r="C279">
        <v>19</v>
      </c>
      <c r="D279">
        <v>19</v>
      </c>
    </row>
    <row r="280" spans="1:4" x14ac:dyDescent="0.25">
      <c r="A280" s="100" t="s">
        <v>619</v>
      </c>
      <c r="B280" s="101" t="s">
        <v>620</v>
      </c>
      <c r="C280">
        <v>13</v>
      </c>
      <c r="D280">
        <v>13</v>
      </c>
    </row>
    <row r="281" spans="1:4" x14ac:dyDescent="0.25">
      <c r="A281" s="100" t="s">
        <v>621</v>
      </c>
      <c r="B281" s="101" t="s">
        <v>622</v>
      </c>
      <c r="C281">
        <v>13</v>
      </c>
      <c r="D281">
        <v>13</v>
      </c>
    </row>
    <row r="282" spans="1:4" x14ac:dyDescent="0.25">
      <c r="A282" s="100" t="s">
        <v>623</v>
      </c>
      <c r="B282" s="101" t="s">
        <v>624</v>
      </c>
      <c r="C282">
        <v>9</v>
      </c>
      <c r="D282">
        <v>9</v>
      </c>
    </row>
    <row r="283" spans="1:4" x14ac:dyDescent="0.25">
      <c r="A283" s="100" t="s">
        <v>625</v>
      </c>
      <c r="B283" s="101" t="s">
        <v>626</v>
      </c>
      <c r="C283">
        <v>21</v>
      </c>
      <c r="D283">
        <v>21</v>
      </c>
    </row>
    <row r="284" spans="1:4" x14ac:dyDescent="0.25">
      <c r="A284" s="100" t="s">
        <v>627</v>
      </c>
      <c r="B284" s="101" t="s">
        <v>628</v>
      </c>
      <c r="C284">
        <v>5</v>
      </c>
      <c r="D284">
        <v>5</v>
      </c>
    </row>
    <row r="285" spans="1:4" x14ac:dyDescent="0.25">
      <c r="A285" s="100" t="s">
        <v>629</v>
      </c>
      <c r="B285" s="101" t="s">
        <v>630</v>
      </c>
      <c r="C285">
        <v>6</v>
      </c>
      <c r="D285">
        <v>6</v>
      </c>
    </row>
    <row r="286" spans="1:4" x14ac:dyDescent="0.25">
      <c r="A286" s="100" t="s">
        <v>631</v>
      </c>
      <c r="B286" s="101" t="s">
        <v>632</v>
      </c>
      <c r="C286">
        <v>21</v>
      </c>
      <c r="D286">
        <v>21</v>
      </c>
    </row>
    <row r="287" spans="1:4" x14ac:dyDescent="0.25">
      <c r="A287" s="100" t="s">
        <v>633</v>
      </c>
      <c r="B287" s="101" t="s">
        <v>634</v>
      </c>
      <c r="C287">
        <v>13</v>
      </c>
      <c r="D287">
        <v>13</v>
      </c>
    </row>
    <row r="288" spans="1:4" x14ac:dyDescent="0.25">
      <c r="A288" s="100" t="s">
        <v>635</v>
      </c>
      <c r="B288" s="101" t="s">
        <v>636</v>
      </c>
      <c r="C288">
        <v>10</v>
      </c>
      <c r="D288">
        <v>10</v>
      </c>
    </row>
    <row r="289" spans="1:4" x14ac:dyDescent="0.25">
      <c r="A289" s="100" t="s">
        <v>637</v>
      </c>
      <c r="B289" s="101" t="s">
        <v>638</v>
      </c>
      <c r="C289">
        <v>12</v>
      </c>
      <c r="D289">
        <v>12</v>
      </c>
    </row>
    <row r="290" spans="1:4" x14ac:dyDescent="0.25">
      <c r="A290" s="100" t="s">
        <v>639</v>
      </c>
      <c r="B290" s="101" t="s">
        <v>640</v>
      </c>
      <c r="C290">
        <v>17</v>
      </c>
      <c r="D290">
        <v>17</v>
      </c>
    </row>
    <row r="291" spans="1:4" x14ac:dyDescent="0.25">
      <c r="A291" s="100" t="s">
        <v>641</v>
      </c>
      <c r="B291" s="101" t="s">
        <v>642</v>
      </c>
      <c r="C291">
        <v>10</v>
      </c>
      <c r="D291">
        <v>10</v>
      </c>
    </row>
    <row r="292" spans="1:4" x14ac:dyDescent="0.25">
      <c r="A292" s="100" t="s">
        <v>643</v>
      </c>
      <c r="B292" s="101" t="s">
        <v>644</v>
      </c>
      <c r="C292">
        <v>4</v>
      </c>
      <c r="D292">
        <v>4</v>
      </c>
    </row>
    <row r="293" spans="1:4" x14ac:dyDescent="0.25">
      <c r="A293" s="100" t="s">
        <v>645</v>
      </c>
      <c r="B293" s="101" t="s">
        <v>646</v>
      </c>
      <c r="C293">
        <v>27</v>
      </c>
      <c r="D293">
        <v>27</v>
      </c>
    </row>
    <row r="294" spans="1:4" x14ac:dyDescent="0.25">
      <c r="A294" s="100" t="s">
        <v>647</v>
      </c>
      <c r="B294" s="101" t="s">
        <v>648</v>
      </c>
      <c r="C294">
        <v>14</v>
      </c>
      <c r="D294">
        <v>14</v>
      </c>
    </row>
    <row r="295" spans="1:4" x14ac:dyDescent="0.25">
      <c r="A295" s="100" t="s">
        <v>649</v>
      </c>
      <c r="B295" s="101" t="s">
        <v>650</v>
      </c>
      <c r="C295">
        <v>7</v>
      </c>
      <c r="D295">
        <v>7</v>
      </c>
    </row>
    <row r="296" spans="1:4" x14ac:dyDescent="0.25">
      <c r="A296" s="100" t="s">
        <v>651</v>
      </c>
      <c r="B296" s="101" t="s">
        <v>652</v>
      </c>
      <c r="C296">
        <v>5</v>
      </c>
      <c r="D296">
        <v>5</v>
      </c>
    </row>
    <row r="297" spans="1:4" x14ac:dyDescent="0.25">
      <c r="A297" s="100" t="s">
        <v>653</v>
      </c>
      <c r="B297" s="101" t="s">
        <v>654</v>
      </c>
      <c r="C297">
        <v>19</v>
      </c>
      <c r="D297">
        <v>19</v>
      </c>
    </row>
    <row r="298" spans="1:4" x14ac:dyDescent="0.25">
      <c r="A298" s="100" t="s">
        <v>655</v>
      </c>
      <c r="B298" s="101" t="s">
        <v>656</v>
      </c>
      <c r="C298">
        <v>1</v>
      </c>
      <c r="D298">
        <v>1</v>
      </c>
    </row>
    <row r="299" spans="1:4" x14ac:dyDescent="0.25">
      <c r="A299" s="100" t="s">
        <v>657</v>
      </c>
      <c r="B299" s="101" t="s">
        <v>658</v>
      </c>
      <c r="C299">
        <v>12</v>
      </c>
      <c r="D299">
        <v>12</v>
      </c>
    </row>
    <row r="300" spans="1:4" x14ac:dyDescent="0.25">
      <c r="A300" s="100" t="s">
        <v>659</v>
      </c>
      <c r="B300" s="101" t="s">
        <v>660</v>
      </c>
      <c r="C300">
        <v>15</v>
      </c>
      <c r="D300">
        <v>15</v>
      </c>
    </row>
    <row r="301" spans="1:4" x14ac:dyDescent="0.25">
      <c r="A301" s="100" t="s">
        <v>661</v>
      </c>
      <c r="B301" s="101" t="s">
        <v>662</v>
      </c>
      <c r="C301">
        <v>6</v>
      </c>
      <c r="D301">
        <v>6</v>
      </c>
    </row>
    <row r="302" spans="1:4" x14ac:dyDescent="0.25">
      <c r="A302" s="100" t="s">
        <v>663</v>
      </c>
      <c r="B302" s="101" t="s">
        <v>664</v>
      </c>
      <c r="C302">
        <v>13</v>
      </c>
      <c r="D302">
        <v>13</v>
      </c>
    </row>
    <row r="303" spans="1:4" x14ac:dyDescent="0.25">
      <c r="A303" s="100" t="s">
        <v>665</v>
      </c>
      <c r="B303" s="101" t="s">
        <v>666</v>
      </c>
      <c r="C303">
        <v>18</v>
      </c>
      <c r="D303">
        <v>18</v>
      </c>
    </row>
    <row r="304" spans="1:4" x14ac:dyDescent="0.25">
      <c r="A304" s="100" t="s">
        <v>667</v>
      </c>
      <c r="B304" s="101" t="s">
        <v>668</v>
      </c>
      <c r="C304">
        <v>8</v>
      </c>
      <c r="D304">
        <v>8</v>
      </c>
    </row>
    <row r="305" spans="1:4" x14ac:dyDescent="0.25">
      <c r="A305" s="100" t="s">
        <v>669</v>
      </c>
      <c r="B305" s="101" t="s">
        <v>670</v>
      </c>
      <c r="C305">
        <v>20</v>
      </c>
      <c r="D305">
        <v>20</v>
      </c>
    </row>
    <row r="306" spans="1:4" x14ac:dyDescent="0.25">
      <c r="A306" s="100" t="s">
        <v>671</v>
      </c>
      <c r="B306" s="101" t="s">
        <v>672</v>
      </c>
      <c r="C306">
        <v>8</v>
      </c>
      <c r="D306">
        <v>8</v>
      </c>
    </row>
    <row r="307" spans="1:4" x14ac:dyDescent="0.25">
      <c r="A307" s="100" t="s">
        <v>673</v>
      </c>
      <c r="B307" s="101" t="s">
        <v>674</v>
      </c>
      <c r="C307">
        <v>16</v>
      </c>
      <c r="D307">
        <v>16</v>
      </c>
    </row>
    <row r="308" spans="1:4" x14ac:dyDescent="0.25">
      <c r="A308" s="100" t="s">
        <v>675</v>
      </c>
      <c r="B308" s="101" t="s">
        <v>676</v>
      </c>
      <c r="C308">
        <v>20</v>
      </c>
      <c r="D308">
        <v>20</v>
      </c>
    </row>
    <row r="309" spans="1:4" x14ac:dyDescent="0.25">
      <c r="A309" s="100" t="s">
        <v>677</v>
      </c>
      <c r="B309" s="101" t="s">
        <v>678</v>
      </c>
      <c r="C309">
        <v>9</v>
      </c>
      <c r="D309">
        <v>9</v>
      </c>
    </row>
    <row r="310" spans="1:4" x14ac:dyDescent="0.25">
      <c r="A310" s="100" t="s">
        <v>679</v>
      </c>
      <c r="B310" s="101" t="s">
        <v>680</v>
      </c>
      <c r="C310">
        <v>5</v>
      </c>
      <c r="D310">
        <v>5</v>
      </c>
    </row>
    <row r="311" spans="1:4" x14ac:dyDescent="0.25">
      <c r="A311" s="100" t="s">
        <v>681</v>
      </c>
      <c r="B311" s="101" t="s">
        <v>682</v>
      </c>
      <c r="C311">
        <v>27</v>
      </c>
      <c r="D311">
        <v>27</v>
      </c>
    </row>
    <row r="312" spans="1:4" x14ac:dyDescent="0.25">
      <c r="A312" s="100" t="s">
        <v>683</v>
      </c>
      <c r="B312" s="101" t="s">
        <v>684</v>
      </c>
      <c r="C312">
        <v>7</v>
      </c>
      <c r="D312">
        <v>7</v>
      </c>
    </row>
    <row r="313" spans="1:4" x14ac:dyDescent="0.25">
      <c r="A313" s="100" t="s">
        <v>685</v>
      </c>
      <c r="B313" s="101" t="s">
        <v>686</v>
      </c>
      <c r="C313">
        <v>11</v>
      </c>
      <c r="D313">
        <v>11</v>
      </c>
    </row>
    <row r="314" spans="1:4" x14ac:dyDescent="0.25">
      <c r="A314" s="100" t="s">
        <v>687</v>
      </c>
      <c r="B314" s="101" t="s">
        <v>688</v>
      </c>
      <c r="C314">
        <v>25</v>
      </c>
      <c r="D314">
        <v>25</v>
      </c>
    </row>
    <row r="315" spans="1:4" x14ac:dyDescent="0.25">
      <c r="A315" s="100" t="s">
        <v>689</v>
      </c>
      <c r="B315" s="101" t="s">
        <v>690</v>
      </c>
      <c r="C315">
        <v>5</v>
      </c>
      <c r="D315">
        <v>5</v>
      </c>
    </row>
    <row r="316" spans="1:4" x14ac:dyDescent="0.25">
      <c r="A316" s="100" t="s">
        <v>691</v>
      </c>
      <c r="B316" s="101" t="s">
        <v>692</v>
      </c>
      <c r="C316">
        <v>15</v>
      </c>
      <c r="D316">
        <v>15</v>
      </c>
    </row>
    <row r="317" spans="1:4" x14ac:dyDescent="0.25">
      <c r="A317" s="100" t="s">
        <v>693</v>
      </c>
      <c r="B317" s="101" t="s">
        <v>694</v>
      </c>
      <c r="C317">
        <v>13</v>
      </c>
      <c r="D317">
        <v>13</v>
      </c>
    </row>
    <row r="318" spans="1:4" x14ac:dyDescent="0.25">
      <c r="A318" s="100" t="s">
        <v>695</v>
      </c>
      <c r="B318" s="101" t="s">
        <v>696</v>
      </c>
      <c r="C318">
        <v>11</v>
      </c>
      <c r="D318">
        <v>11</v>
      </c>
    </row>
    <row r="319" spans="1:4" x14ac:dyDescent="0.25">
      <c r="A319" s="100" t="s">
        <v>697</v>
      </c>
      <c r="B319" s="101" t="s">
        <v>698</v>
      </c>
      <c r="C319">
        <v>11</v>
      </c>
      <c r="D319">
        <v>11</v>
      </c>
    </row>
    <row r="320" spans="1:4" x14ac:dyDescent="0.25">
      <c r="A320" s="100" t="s">
        <v>699</v>
      </c>
      <c r="B320" s="101" t="s">
        <v>700</v>
      </c>
      <c r="C320">
        <v>5</v>
      </c>
      <c r="D320">
        <v>5</v>
      </c>
    </row>
    <row r="321" spans="1:4" x14ac:dyDescent="0.25">
      <c r="A321" s="100" t="s">
        <v>701</v>
      </c>
      <c r="B321" s="101" t="s">
        <v>702</v>
      </c>
      <c r="C321">
        <v>10</v>
      </c>
      <c r="D321">
        <v>10</v>
      </c>
    </row>
    <row r="322" spans="1:4" x14ac:dyDescent="0.25">
      <c r="A322" s="100" t="s">
        <v>703</v>
      </c>
      <c r="B322" s="101" t="s">
        <v>704</v>
      </c>
      <c r="C322">
        <v>16</v>
      </c>
      <c r="D322">
        <v>16</v>
      </c>
    </row>
    <row r="323" spans="1:4" x14ac:dyDescent="0.25">
      <c r="A323" s="100" t="s">
        <v>705</v>
      </c>
      <c r="B323" s="101" t="s">
        <v>706</v>
      </c>
      <c r="C323">
        <v>13</v>
      </c>
      <c r="D323">
        <v>13</v>
      </c>
    </row>
    <row r="324" spans="1:4" x14ac:dyDescent="0.25">
      <c r="A324" s="100" t="s">
        <v>707</v>
      </c>
      <c r="B324" s="101" t="s">
        <v>708</v>
      </c>
      <c r="C324">
        <v>5</v>
      </c>
      <c r="D324">
        <v>5</v>
      </c>
    </row>
    <row r="325" spans="1:4" x14ac:dyDescent="0.25">
      <c r="A325" s="100" t="s">
        <v>709</v>
      </c>
      <c r="B325" s="101" t="s">
        <v>710</v>
      </c>
      <c r="C325">
        <v>5</v>
      </c>
      <c r="D325">
        <v>5</v>
      </c>
    </row>
    <row r="326" spans="1:4" x14ac:dyDescent="0.25">
      <c r="A326" s="100" t="s">
        <v>711</v>
      </c>
      <c r="B326" s="101" t="s">
        <v>712</v>
      </c>
      <c r="C326">
        <v>50</v>
      </c>
      <c r="D326">
        <v>50</v>
      </c>
    </row>
    <row r="327" spans="1:4" x14ac:dyDescent="0.25">
      <c r="A327" s="100" t="s">
        <v>713</v>
      </c>
      <c r="B327" s="101" t="s">
        <v>714</v>
      </c>
      <c r="C327">
        <v>11</v>
      </c>
      <c r="D327">
        <v>11</v>
      </c>
    </row>
    <row r="328" spans="1:4" x14ac:dyDescent="0.25">
      <c r="A328" s="100" t="s">
        <v>715</v>
      </c>
      <c r="B328" s="101" t="s">
        <v>716</v>
      </c>
      <c r="C328">
        <v>4</v>
      </c>
      <c r="D328">
        <v>4</v>
      </c>
    </row>
    <row r="329" spans="1:4" x14ac:dyDescent="0.25">
      <c r="A329" s="100" t="s">
        <v>717</v>
      </c>
      <c r="B329" s="101" t="s">
        <v>718</v>
      </c>
      <c r="C329">
        <v>10</v>
      </c>
      <c r="D329">
        <v>10</v>
      </c>
    </row>
    <row r="330" spans="1:4" x14ac:dyDescent="0.25">
      <c r="A330" s="100" t="s">
        <v>719</v>
      </c>
      <c r="B330" s="101" t="s">
        <v>720</v>
      </c>
      <c r="C330">
        <v>4</v>
      </c>
      <c r="D330">
        <v>4</v>
      </c>
    </row>
    <row r="331" spans="1:4" x14ac:dyDescent="0.25">
      <c r="A331" s="100" t="s">
        <v>721</v>
      </c>
      <c r="B331" s="101" t="s">
        <v>722</v>
      </c>
      <c r="C331">
        <v>1</v>
      </c>
      <c r="D331">
        <v>1</v>
      </c>
    </row>
    <row r="332" spans="1:4" x14ac:dyDescent="0.25">
      <c r="A332" s="100" t="s">
        <v>723</v>
      </c>
      <c r="B332" s="101" t="s">
        <v>724</v>
      </c>
      <c r="C332">
        <v>27</v>
      </c>
      <c r="D332">
        <v>27</v>
      </c>
    </row>
    <row r="333" spans="1:4" x14ac:dyDescent="0.25">
      <c r="A333" s="100" t="s">
        <v>725</v>
      </c>
      <c r="B333" s="101" t="s">
        <v>726</v>
      </c>
      <c r="C333">
        <v>19</v>
      </c>
      <c r="D333">
        <v>19</v>
      </c>
    </row>
    <row r="334" spans="1:4" x14ac:dyDescent="0.25">
      <c r="A334" s="100" t="s">
        <v>727</v>
      </c>
      <c r="B334" s="101" t="s">
        <v>728</v>
      </c>
      <c r="C334">
        <v>35</v>
      </c>
      <c r="D334">
        <v>35</v>
      </c>
    </row>
    <row r="335" spans="1:4" x14ac:dyDescent="0.25">
      <c r="A335" s="100" t="s">
        <v>729</v>
      </c>
      <c r="B335" s="101" t="s">
        <v>730</v>
      </c>
      <c r="C335">
        <v>15</v>
      </c>
      <c r="D335">
        <v>15</v>
      </c>
    </row>
    <row r="336" spans="1:4" x14ac:dyDescent="0.25">
      <c r="A336" s="100" t="s">
        <v>731</v>
      </c>
      <c r="B336" s="101" t="s">
        <v>732</v>
      </c>
      <c r="C336">
        <v>17</v>
      </c>
      <c r="D336">
        <v>17</v>
      </c>
    </row>
    <row r="337" spans="1:4" x14ac:dyDescent="0.25">
      <c r="A337" s="100" t="s">
        <v>733</v>
      </c>
      <c r="B337" s="101" t="s">
        <v>734</v>
      </c>
      <c r="C337">
        <v>10</v>
      </c>
      <c r="D337">
        <v>10</v>
      </c>
    </row>
    <row r="338" spans="1:4" x14ac:dyDescent="0.25">
      <c r="A338" s="100" t="s">
        <v>735</v>
      </c>
      <c r="B338" s="101" t="s">
        <v>736</v>
      </c>
      <c r="C338">
        <v>3</v>
      </c>
      <c r="D338">
        <v>3</v>
      </c>
    </row>
    <row r="339" spans="1:4" x14ac:dyDescent="0.25">
      <c r="A339" s="100" t="s">
        <v>737</v>
      </c>
      <c r="B339" s="101" t="s">
        <v>738</v>
      </c>
      <c r="C339">
        <v>4</v>
      </c>
      <c r="D339">
        <v>4</v>
      </c>
    </row>
    <row r="340" spans="1:4" x14ac:dyDescent="0.25">
      <c r="A340" s="100" t="s">
        <v>739</v>
      </c>
      <c r="B340" s="101" t="s">
        <v>740</v>
      </c>
      <c r="C340">
        <v>15</v>
      </c>
      <c r="D340">
        <v>15</v>
      </c>
    </row>
    <row r="341" spans="1:4" x14ac:dyDescent="0.25">
      <c r="A341" s="100" t="s">
        <v>741</v>
      </c>
      <c r="B341" s="101" t="s">
        <v>742</v>
      </c>
      <c r="C341">
        <v>10</v>
      </c>
      <c r="D341">
        <v>10</v>
      </c>
    </row>
    <row r="342" spans="1:4" x14ac:dyDescent="0.25">
      <c r="A342" s="100" t="s">
        <v>743</v>
      </c>
      <c r="B342" s="101" t="s">
        <v>744</v>
      </c>
      <c r="C342">
        <v>20</v>
      </c>
      <c r="D342">
        <v>20</v>
      </c>
    </row>
    <row r="343" spans="1:4" x14ac:dyDescent="0.25">
      <c r="A343" s="100" t="s">
        <v>745</v>
      </c>
      <c r="B343" s="101" t="s">
        <v>746</v>
      </c>
      <c r="C343">
        <v>1</v>
      </c>
      <c r="D343">
        <v>1</v>
      </c>
    </row>
    <row r="344" spans="1:4" x14ac:dyDescent="0.25">
      <c r="A344" s="100" t="s">
        <v>747</v>
      </c>
      <c r="B344" s="101" t="s">
        <v>748</v>
      </c>
      <c r="C344">
        <v>12</v>
      </c>
      <c r="D344">
        <v>12</v>
      </c>
    </row>
    <row r="345" spans="1:4" x14ac:dyDescent="0.25">
      <c r="A345" s="100" t="s">
        <v>749</v>
      </c>
      <c r="B345" s="101" t="s">
        <v>750</v>
      </c>
      <c r="C345">
        <v>13</v>
      </c>
      <c r="D345">
        <v>13</v>
      </c>
    </row>
    <row r="346" spans="1:4" x14ac:dyDescent="0.25">
      <c r="A346" s="100" t="s">
        <v>751</v>
      </c>
      <c r="B346" s="101" t="s">
        <v>752</v>
      </c>
      <c r="C346">
        <v>5</v>
      </c>
      <c r="D346">
        <v>5</v>
      </c>
    </row>
    <row r="347" spans="1:4" x14ac:dyDescent="0.25">
      <c r="A347" s="100" t="s">
        <v>753</v>
      </c>
      <c r="B347" s="101" t="s">
        <v>754</v>
      </c>
      <c r="C347">
        <v>10</v>
      </c>
      <c r="D347">
        <v>10</v>
      </c>
    </row>
    <row r="348" spans="1:4" x14ac:dyDescent="0.25">
      <c r="A348" s="100" t="s">
        <v>755</v>
      </c>
      <c r="B348" s="101" t="s">
        <v>756</v>
      </c>
      <c r="C348">
        <v>20</v>
      </c>
      <c r="D348">
        <v>20</v>
      </c>
    </row>
    <row r="349" spans="1:4" x14ac:dyDescent="0.25">
      <c r="A349" s="100" t="s">
        <v>757</v>
      </c>
      <c r="B349" s="101" t="s">
        <v>758</v>
      </c>
      <c r="C349">
        <v>18</v>
      </c>
      <c r="D349">
        <v>18</v>
      </c>
    </row>
    <row r="350" spans="1:4" x14ac:dyDescent="0.25">
      <c r="A350" s="100" t="s">
        <v>759</v>
      </c>
      <c r="B350" s="101" t="s">
        <v>760</v>
      </c>
      <c r="C350">
        <v>7</v>
      </c>
      <c r="D350">
        <v>7</v>
      </c>
    </row>
    <row r="351" spans="1:4" x14ac:dyDescent="0.25">
      <c r="A351" s="100" t="s">
        <v>761</v>
      </c>
      <c r="B351" s="101" t="s">
        <v>762</v>
      </c>
      <c r="C351">
        <v>10</v>
      </c>
      <c r="D351">
        <v>10</v>
      </c>
    </row>
    <row r="352" spans="1:4" x14ac:dyDescent="0.25">
      <c r="A352" s="100" t="s">
        <v>763</v>
      </c>
      <c r="B352" s="101" t="s">
        <v>764</v>
      </c>
      <c r="C352">
        <v>12</v>
      </c>
      <c r="D352">
        <v>12</v>
      </c>
    </row>
    <row r="353" spans="1:4" x14ac:dyDescent="0.25">
      <c r="A353" s="100" t="s">
        <v>765</v>
      </c>
      <c r="B353" s="101" t="s">
        <v>766</v>
      </c>
      <c r="C353">
        <v>18</v>
      </c>
      <c r="D353">
        <v>18</v>
      </c>
    </row>
    <row r="354" spans="1:4" x14ac:dyDescent="0.25">
      <c r="A354" s="100" t="s">
        <v>767</v>
      </c>
      <c r="B354" s="101" t="s">
        <v>768</v>
      </c>
      <c r="C354">
        <v>4</v>
      </c>
      <c r="D354">
        <v>4</v>
      </c>
    </row>
    <row r="355" spans="1:4" x14ac:dyDescent="0.25">
      <c r="A355" s="100" t="s">
        <v>769</v>
      </c>
      <c r="B355" s="101" t="s">
        <v>770</v>
      </c>
      <c r="C355">
        <v>12</v>
      </c>
      <c r="D355">
        <v>12</v>
      </c>
    </row>
    <row r="356" spans="1:4" x14ac:dyDescent="0.25">
      <c r="A356" s="100" t="s">
        <v>771</v>
      </c>
      <c r="B356" s="101" t="s">
        <v>772</v>
      </c>
      <c r="C356">
        <v>20</v>
      </c>
      <c r="D356">
        <v>20</v>
      </c>
    </row>
    <row r="357" spans="1:4" x14ac:dyDescent="0.25">
      <c r="A357" s="100" t="s">
        <v>773</v>
      </c>
      <c r="B357" s="101" t="s">
        <v>774</v>
      </c>
      <c r="C357">
        <v>15</v>
      </c>
      <c r="D357">
        <v>15</v>
      </c>
    </row>
    <row r="358" spans="1:4" x14ac:dyDescent="0.25">
      <c r="A358" s="100" t="s">
        <v>775</v>
      </c>
      <c r="B358" s="101" t="s">
        <v>776</v>
      </c>
      <c r="C358">
        <v>11</v>
      </c>
      <c r="D358">
        <v>11</v>
      </c>
    </row>
    <row r="359" spans="1:4" x14ac:dyDescent="0.25">
      <c r="A359" s="100" t="s">
        <v>777</v>
      </c>
      <c r="B359" s="101" t="s">
        <v>778</v>
      </c>
      <c r="C359">
        <v>23</v>
      </c>
      <c r="D359">
        <v>23</v>
      </c>
    </row>
    <row r="360" spans="1:4" x14ac:dyDescent="0.25">
      <c r="A360" s="100" t="s">
        <v>779</v>
      </c>
      <c r="B360" s="101" t="s">
        <v>780</v>
      </c>
      <c r="C360">
        <v>11</v>
      </c>
      <c r="D360">
        <v>11</v>
      </c>
    </row>
    <row r="361" spans="1:4" x14ac:dyDescent="0.25">
      <c r="A361" s="100" t="s">
        <v>781</v>
      </c>
      <c r="B361" s="101" t="s">
        <v>782</v>
      </c>
      <c r="C361">
        <v>6</v>
      </c>
      <c r="D361">
        <v>6</v>
      </c>
    </row>
    <row r="362" spans="1:4" x14ac:dyDescent="0.25">
      <c r="A362" s="100" t="s">
        <v>783</v>
      </c>
      <c r="B362" s="101" t="s">
        <v>784</v>
      </c>
      <c r="C362">
        <v>31</v>
      </c>
      <c r="D362">
        <v>31</v>
      </c>
    </row>
    <row r="363" spans="1:4" x14ac:dyDescent="0.25">
      <c r="A363" s="100" t="s">
        <v>785</v>
      </c>
      <c r="B363" s="101" t="s">
        <v>786</v>
      </c>
      <c r="C363">
        <v>19</v>
      </c>
      <c r="D363">
        <v>19</v>
      </c>
    </row>
    <row r="364" spans="1:4" x14ac:dyDescent="0.25">
      <c r="A364" s="100" t="s">
        <v>787</v>
      </c>
      <c r="B364" s="101" t="s">
        <v>788</v>
      </c>
      <c r="C364">
        <v>17</v>
      </c>
      <c r="D364">
        <v>17</v>
      </c>
    </row>
    <row r="365" spans="1:4" x14ac:dyDescent="0.25">
      <c r="A365" s="100" t="s">
        <v>789</v>
      </c>
      <c r="B365" s="101" t="s">
        <v>790</v>
      </c>
      <c r="C365">
        <v>11</v>
      </c>
      <c r="D365">
        <v>11</v>
      </c>
    </row>
    <row r="366" spans="1:4" x14ac:dyDescent="0.25">
      <c r="A366" s="100" t="s">
        <v>791</v>
      </c>
      <c r="B366" s="101" t="s">
        <v>792</v>
      </c>
      <c r="C366">
        <v>18</v>
      </c>
      <c r="D366">
        <v>18</v>
      </c>
    </row>
    <row r="367" spans="1:4" x14ac:dyDescent="0.25">
      <c r="A367" s="100" t="s">
        <v>793</v>
      </c>
      <c r="B367" s="101" t="s">
        <v>794</v>
      </c>
      <c r="C367">
        <v>8</v>
      </c>
      <c r="D367">
        <v>8</v>
      </c>
    </row>
    <row r="368" spans="1:4" x14ac:dyDescent="0.25">
      <c r="A368" s="100" t="s">
        <v>795</v>
      </c>
      <c r="B368" s="101" t="s">
        <v>796</v>
      </c>
      <c r="C368">
        <v>7</v>
      </c>
      <c r="D368">
        <v>7</v>
      </c>
    </row>
    <row r="369" spans="1:4" x14ac:dyDescent="0.25">
      <c r="A369" s="100" t="s">
        <v>797</v>
      </c>
      <c r="B369" s="101" t="s">
        <v>798</v>
      </c>
      <c r="C369">
        <v>35</v>
      </c>
      <c r="D369">
        <v>35</v>
      </c>
    </row>
    <row r="370" spans="1:4" x14ac:dyDescent="0.25">
      <c r="A370" s="100" t="s">
        <v>799</v>
      </c>
      <c r="B370" s="101" t="s">
        <v>800</v>
      </c>
      <c r="C370">
        <v>4</v>
      </c>
      <c r="D370">
        <v>4</v>
      </c>
    </row>
    <row r="371" spans="1:4" x14ac:dyDescent="0.25">
      <c r="A371" s="100" t="s">
        <v>801</v>
      </c>
      <c r="B371" s="101" t="s">
        <v>802</v>
      </c>
      <c r="C371">
        <v>22</v>
      </c>
      <c r="D371">
        <v>22</v>
      </c>
    </row>
    <row r="372" spans="1:4" x14ac:dyDescent="0.25">
      <c r="A372" s="100" t="s">
        <v>803</v>
      </c>
      <c r="B372" s="101" t="s">
        <v>804</v>
      </c>
      <c r="C372">
        <v>8</v>
      </c>
      <c r="D372">
        <v>8</v>
      </c>
    </row>
    <row r="373" spans="1:4" x14ac:dyDescent="0.25">
      <c r="A373" s="100" t="s">
        <v>805</v>
      </c>
      <c r="B373" s="101" t="s">
        <v>806</v>
      </c>
      <c r="C373">
        <v>10</v>
      </c>
      <c r="D373">
        <v>10</v>
      </c>
    </row>
    <row r="374" spans="1:4" x14ac:dyDescent="0.25">
      <c r="A374" s="100" t="s">
        <v>807</v>
      </c>
      <c r="B374" s="101" t="s">
        <v>808</v>
      </c>
      <c r="C374">
        <v>3</v>
      </c>
      <c r="D374">
        <v>3</v>
      </c>
    </row>
    <row r="375" spans="1:4" x14ac:dyDescent="0.25">
      <c r="A375" s="100" t="s">
        <v>809</v>
      </c>
      <c r="B375" s="101" t="s">
        <v>810</v>
      </c>
      <c r="C375">
        <v>1</v>
      </c>
      <c r="D375">
        <v>1</v>
      </c>
    </row>
    <row r="376" spans="1:4" x14ac:dyDescent="0.25">
      <c r="A376" s="100" t="s">
        <v>811</v>
      </c>
      <c r="B376" s="101" t="s">
        <v>812</v>
      </c>
      <c r="C376">
        <v>11</v>
      </c>
      <c r="D376">
        <v>11</v>
      </c>
    </row>
    <row r="377" spans="1:4" x14ac:dyDescent="0.25">
      <c r="A377" s="100" t="s">
        <v>813</v>
      </c>
      <c r="B377" s="101" t="s">
        <v>814</v>
      </c>
      <c r="C377">
        <v>8</v>
      </c>
      <c r="D377">
        <v>8</v>
      </c>
    </row>
    <row r="378" spans="1:4" x14ac:dyDescent="0.25">
      <c r="A378" s="100" t="s">
        <v>815</v>
      </c>
      <c r="B378" s="101" t="s">
        <v>816</v>
      </c>
      <c r="C378">
        <v>1</v>
      </c>
      <c r="D378">
        <v>1</v>
      </c>
    </row>
    <row r="379" spans="1:4" x14ac:dyDescent="0.25">
      <c r="A379" s="100" t="s">
        <v>817</v>
      </c>
      <c r="B379" s="101" t="s">
        <v>818</v>
      </c>
      <c r="C379">
        <v>16</v>
      </c>
      <c r="D379">
        <v>16</v>
      </c>
    </row>
    <row r="380" spans="1:4" x14ac:dyDescent="0.25">
      <c r="A380" s="100" t="s">
        <v>819</v>
      </c>
      <c r="B380" s="101" t="s">
        <v>820</v>
      </c>
      <c r="C380">
        <v>28</v>
      </c>
      <c r="D380">
        <v>28</v>
      </c>
    </row>
    <row r="381" spans="1:4" x14ac:dyDescent="0.25">
      <c r="A381" s="100" t="s">
        <v>821</v>
      </c>
      <c r="B381" s="101" t="s">
        <v>822</v>
      </c>
      <c r="C381">
        <v>1</v>
      </c>
      <c r="D381">
        <v>1</v>
      </c>
    </row>
    <row r="382" spans="1:4" x14ac:dyDescent="0.25">
      <c r="A382" s="100" t="s">
        <v>823</v>
      </c>
      <c r="B382" s="101" t="s">
        <v>824</v>
      </c>
      <c r="C382">
        <v>11</v>
      </c>
      <c r="D382">
        <v>11</v>
      </c>
    </row>
    <row r="383" spans="1:4" x14ac:dyDescent="0.25">
      <c r="A383" s="100" t="s">
        <v>825</v>
      </c>
      <c r="B383" s="101" t="s">
        <v>826</v>
      </c>
      <c r="C383">
        <v>37</v>
      </c>
      <c r="D383">
        <v>37</v>
      </c>
    </row>
    <row r="384" spans="1:4" x14ac:dyDescent="0.25">
      <c r="A384" s="100" t="s">
        <v>827</v>
      </c>
      <c r="B384" s="101" t="s">
        <v>828</v>
      </c>
      <c r="C384">
        <v>9</v>
      </c>
      <c r="D384">
        <v>9</v>
      </c>
    </row>
    <row r="385" spans="1:4" x14ac:dyDescent="0.25">
      <c r="A385" s="100" t="s">
        <v>829</v>
      </c>
      <c r="B385" s="101" t="s">
        <v>830</v>
      </c>
      <c r="C385">
        <v>31</v>
      </c>
      <c r="D385">
        <v>31</v>
      </c>
    </row>
    <row r="386" spans="1:4" x14ac:dyDescent="0.25">
      <c r="A386" s="100" t="s">
        <v>831</v>
      </c>
      <c r="B386" s="101" t="s">
        <v>832</v>
      </c>
      <c r="C386">
        <v>23</v>
      </c>
      <c r="D386">
        <v>23</v>
      </c>
    </row>
    <row r="387" spans="1:4" x14ac:dyDescent="0.25">
      <c r="A387" t="s">
        <v>64</v>
      </c>
      <c r="C387">
        <v>5244</v>
      </c>
      <c r="D387">
        <v>5244</v>
      </c>
    </row>
  </sheetData>
  <sheetProtection algorithmName="SHA-512" hashValue="GH4/XgGE4rjk2ZyX+lSe8kOhb+tWLXTkI0XOQJcv4GUBkcrg7wD62ueSe9hmI3oodx0DIUcxqzjrf/nehN4S7Q==" saltValue="SID5mPZQRYGIEwgM96uiV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G5"/>
  <sheetViews>
    <sheetView workbookViewId="0">
      <selection activeCell="A5" sqref="A5"/>
    </sheetView>
  </sheetViews>
  <sheetFormatPr baseColWidth="10" defaultRowHeight="13.2" x14ac:dyDescent="0.25"/>
  <cols>
    <col min="7" max="7" width="11.88671875" customWidth="1"/>
  </cols>
  <sheetData>
    <row r="1" spans="1:7" x14ac:dyDescent="0.25">
      <c r="A1" s="81" t="s">
        <v>41</v>
      </c>
    </row>
    <row r="2" spans="1:7" ht="6" customHeight="1" x14ac:dyDescent="0.25">
      <c r="A2" s="81"/>
    </row>
    <row r="3" spans="1:7" x14ac:dyDescent="0.25">
      <c r="A3" s="82" t="s">
        <v>42</v>
      </c>
      <c r="B3" s="83"/>
      <c r="C3" s="83"/>
      <c r="D3" s="83"/>
      <c r="E3" s="83"/>
      <c r="F3" s="83"/>
      <c r="G3" s="83"/>
    </row>
    <row r="4" spans="1:7" ht="24" customHeight="1" x14ac:dyDescent="0.25">
      <c r="A4" s="162" t="s">
        <v>43</v>
      </c>
      <c r="B4" s="162"/>
      <c r="C4" s="162"/>
      <c r="D4" s="162"/>
      <c r="E4" s="162"/>
      <c r="F4" s="162"/>
      <c r="G4" s="162"/>
    </row>
    <row r="5" spans="1:7" x14ac:dyDescent="0.25">
      <c r="A5" t="s">
        <v>47</v>
      </c>
    </row>
  </sheetData>
  <mergeCells count="1">
    <mergeCell ref="A4:G4"/>
  </mergeCells>
  <pageMargins left="0.7" right="0.7" top="0.78740157499999996" bottom="0.78740157499999996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Start</vt:lpstr>
      <vt:lpstr>1. Runde</vt:lpstr>
      <vt:lpstr>2. Runde</vt:lpstr>
      <vt:lpstr>3. Runde</vt:lpstr>
      <vt:lpstr>Vereine50m</vt:lpstr>
      <vt:lpstr>Versioninfos</vt:lpstr>
      <vt:lpstr>'1. Runde'!Zone_d_impression</vt:lpstr>
      <vt:lpstr>'2. Runde'!Zone_d_impression</vt:lpstr>
      <vt:lpstr>'3. Runde'!Zone_d_impression</vt:lpstr>
      <vt:lpstr>Start!Zone_d_impression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Standblatt Gruppenmeisterschaft SSV</dc:title>
  <dc:creator>Brupbacher Martin</dc:creator>
  <cp:lastModifiedBy>Jacques Moullet</cp:lastModifiedBy>
  <cp:lastPrinted>2021-05-07T08:23:47Z</cp:lastPrinted>
  <dcterms:created xsi:type="dcterms:W3CDTF">2005-04-18T08:57:20Z</dcterms:created>
  <dcterms:modified xsi:type="dcterms:W3CDTF">2026-02-04T15:37:27Z</dcterms:modified>
</cp:coreProperties>
</file>