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1d69be2c1a4dca1/SSV/SSV Gruppenmeisterschaft G10m/2026_Gruppenmeisterschaft SGM-G10/"/>
    </mc:Choice>
  </mc:AlternateContent>
  <xr:revisionPtr revIDLastSave="11" documentId="8_{8FE6C90F-1884-4950-873F-A9DD1687BCE0}" xr6:coauthVersionLast="47" xr6:coauthVersionMax="47" xr10:uidLastSave="{3965C809-201D-4B41-9847-BF5A127B163E}"/>
  <bookViews>
    <workbookView xWindow="-28920" yWindow="-120" windowWidth="29040" windowHeight="15840" tabRatio="690" xr2:uid="{00000000-000D-0000-FFFF-FFFF00000000}"/>
  </bookViews>
  <sheets>
    <sheet name="Eingabe Daten" sheetId="5" r:id="rId1"/>
    <sheet name="Vereine 10m" sheetId="15" r:id="rId2"/>
    <sheet name="ewigListe_Kategorie nach Alter" sheetId="8" r:id="rId3"/>
    <sheet name="SIUS Daten Elite" sheetId="16" r:id="rId4"/>
    <sheet name="SIUS Daten U21" sheetId="19" r:id="rId5"/>
    <sheet name="SIUS Daten U17" sheetId="20" r:id="rId6"/>
    <sheet name="Daten" sheetId="18" state="hidden" r:id="rId7"/>
  </sheets>
  <definedNames>
    <definedName name="BisVereinsnummer">#REF!</definedName>
    <definedName name="_xlnm.Print_Area" localSheetId="0">'Eingabe Daten'!$A$1:$O$43</definedName>
    <definedName name="Lizenztyp">#REF!</definedName>
    <definedName name="VonVereinsnummer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5" l="1"/>
  <c r="E20" i="20" l="1"/>
  <c r="F20" i="20"/>
  <c r="G20" i="20"/>
  <c r="H20" i="20"/>
  <c r="E21" i="20"/>
  <c r="F21" i="20"/>
  <c r="G21" i="20"/>
  <c r="H21" i="20"/>
  <c r="F19" i="20"/>
  <c r="G19" i="20"/>
  <c r="H19" i="20"/>
  <c r="E19" i="20"/>
  <c r="E16" i="20"/>
  <c r="F16" i="20"/>
  <c r="G16" i="20"/>
  <c r="H16" i="20"/>
  <c r="E17" i="20"/>
  <c r="F17" i="20"/>
  <c r="G17" i="20"/>
  <c r="H17" i="20"/>
  <c r="F15" i="20"/>
  <c r="G15" i="20"/>
  <c r="H15" i="20"/>
  <c r="E15" i="20"/>
  <c r="E12" i="20"/>
  <c r="F12" i="20"/>
  <c r="G12" i="20"/>
  <c r="H12" i="20"/>
  <c r="E13" i="20"/>
  <c r="F13" i="20"/>
  <c r="G13" i="20"/>
  <c r="H13" i="20"/>
  <c r="F11" i="20"/>
  <c r="G11" i="20"/>
  <c r="H11" i="20"/>
  <c r="E11" i="20"/>
  <c r="E8" i="20"/>
  <c r="F8" i="20"/>
  <c r="G8" i="20"/>
  <c r="H8" i="20"/>
  <c r="E9" i="20"/>
  <c r="F9" i="20"/>
  <c r="G9" i="20"/>
  <c r="H9" i="20"/>
  <c r="F7" i="20"/>
  <c r="G7" i="20"/>
  <c r="H7" i="20"/>
  <c r="E7" i="20"/>
  <c r="E4" i="20"/>
  <c r="F4" i="20"/>
  <c r="G4" i="20"/>
  <c r="H4" i="20"/>
  <c r="E5" i="20"/>
  <c r="F5" i="20"/>
  <c r="G5" i="20"/>
  <c r="H5" i="20"/>
  <c r="F3" i="20"/>
  <c r="G3" i="20"/>
  <c r="H3" i="20"/>
  <c r="E3" i="20"/>
  <c r="E20" i="19"/>
  <c r="F20" i="19"/>
  <c r="G20" i="19"/>
  <c r="H20" i="19"/>
  <c r="E21" i="19"/>
  <c r="F21" i="19"/>
  <c r="G21" i="19"/>
  <c r="H21" i="19"/>
  <c r="F19" i="19"/>
  <c r="G19" i="19"/>
  <c r="H19" i="19"/>
  <c r="E19" i="19"/>
  <c r="E16" i="19"/>
  <c r="F16" i="19"/>
  <c r="G16" i="19"/>
  <c r="H16" i="19"/>
  <c r="E17" i="19"/>
  <c r="F17" i="19"/>
  <c r="G17" i="19"/>
  <c r="H17" i="19"/>
  <c r="F15" i="19"/>
  <c r="G15" i="19"/>
  <c r="H15" i="19"/>
  <c r="E15" i="19"/>
  <c r="E12" i="19"/>
  <c r="F12" i="19"/>
  <c r="G12" i="19"/>
  <c r="H12" i="19"/>
  <c r="E13" i="19"/>
  <c r="F13" i="19"/>
  <c r="G13" i="19"/>
  <c r="H13" i="19"/>
  <c r="F11" i="19"/>
  <c r="G11" i="19"/>
  <c r="H11" i="19"/>
  <c r="E11" i="19"/>
  <c r="E8" i="19"/>
  <c r="F8" i="19"/>
  <c r="G8" i="19"/>
  <c r="H8" i="19"/>
  <c r="E9" i="19"/>
  <c r="F9" i="19"/>
  <c r="G9" i="19"/>
  <c r="H9" i="19"/>
  <c r="F7" i="19"/>
  <c r="G7" i="19"/>
  <c r="H7" i="19"/>
  <c r="E7" i="19"/>
  <c r="E4" i="19"/>
  <c r="F4" i="19"/>
  <c r="G4" i="19"/>
  <c r="H4" i="19"/>
  <c r="E5" i="19"/>
  <c r="F5" i="19"/>
  <c r="G5" i="19"/>
  <c r="H5" i="19"/>
  <c r="F3" i="19"/>
  <c r="G3" i="19"/>
  <c r="H3" i="19"/>
  <c r="E3" i="19"/>
  <c r="E24" i="16"/>
  <c r="F24" i="16"/>
  <c r="G24" i="16"/>
  <c r="H24" i="16"/>
  <c r="E25" i="16"/>
  <c r="F25" i="16"/>
  <c r="G25" i="16"/>
  <c r="H25" i="16"/>
  <c r="E26" i="16"/>
  <c r="F26" i="16"/>
  <c r="G26" i="16"/>
  <c r="H26" i="16"/>
  <c r="F23" i="16"/>
  <c r="G23" i="16"/>
  <c r="H23" i="16"/>
  <c r="E23" i="16"/>
  <c r="H19" i="16"/>
  <c r="H20" i="16"/>
  <c r="H21" i="16"/>
  <c r="H18" i="16"/>
  <c r="G19" i="16"/>
  <c r="G20" i="16"/>
  <c r="G21" i="16"/>
  <c r="G18" i="16"/>
  <c r="F19" i="16"/>
  <c r="F20" i="16"/>
  <c r="F21" i="16"/>
  <c r="F18" i="16"/>
  <c r="E19" i="16"/>
  <c r="E20" i="16"/>
  <c r="E21" i="16"/>
  <c r="E18" i="16"/>
  <c r="V40" i="5"/>
  <c r="C21" i="20" s="1"/>
  <c r="V29" i="5"/>
  <c r="C21" i="19" s="1"/>
  <c r="V18" i="5"/>
  <c r="C26" i="16" s="1"/>
  <c r="Q40" i="5"/>
  <c r="C17" i="20" s="1"/>
  <c r="Q29" i="5"/>
  <c r="C17" i="19" s="1"/>
  <c r="Q18" i="5"/>
  <c r="C19" i="16" s="1"/>
  <c r="Q7" i="5"/>
  <c r="D7" i="5"/>
  <c r="C23" i="16" l="1"/>
  <c r="C24" i="16"/>
  <c r="C15" i="19"/>
  <c r="C16" i="19"/>
  <c r="C19" i="19"/>
  <c r="C20" i="19"/>
  <c r="C15" i="20"/>
  <c r="C16" i="20"/>
  <c r="C19" i="20"/>
  <c r="C20" i="20"/>
  <c r="C25" i="16"/>
  <c r="C18" i="16"/>
  <c r="C21" i="16"/>
  <c r="C20" i="16"/>
  <c r="L7" i="5"/>
  <c r="J7" i="5"/>
  <c r="D19" i="20" l="1"/>
  <c r="D17" i="20"/>
  <c r="D16" i="20"/>
  <c r="D15" i="20"/>
  <c r="D9" i="20"/>
  <c r="D7" i="20"/>
  <c r="D5" i="20"/>
  <c r="D4" i="20"/>
  <c r="D13" i="20"/>
  <c r="D12" i="20"/>
  <c r="D11" i="20"/>
  <c r="D8" i="20"/>
  <c r="D3" i="20"/>
  <c r="D21" i="20"/>
  <c r="D20" i="20"/>
  <c r="D7" i="19"/>
  <c r="D3" i="19"/>
  <c r="D12" i="19"/>
  <c r="D5" i="19"/>
  <c r="D20" i="19"/>
  <c r="D16" i="19"/>
  <c r="D19" i="19"/>
  <c r="D8" i="19"/>
  <c r="D11" i="19"/>
  <c r="D4" i="19"/>
  <c r="D13" i="19"/>
  <c r="D9" i="19"/>
  <c r="D21" i="19"/>
  <c r="D15" i="19"/>
  <c r="D17" i="19"/>
  <c r="D19" i="16"/>
  <c r="D20" i="16"/>
  <c r="D26" i="16"/>
  <c r="D21" i="16"/>
  <c r="D25" i="16"/>
  <c r="D18" i="16"/>
  <c r="D24" i="16"/>
  <c r="D23" i="16"/>
  <c r="D4" i="16"/>
  <c r="D5" i="16"/>
  <c r="D6" i="16"/>
  <c r="D8" i="16"/>
  <c r="D10" i="16"/>
  <c r="D11" i="16"/>
  <c r="D3" i="16"/>
  <c r="D13" i="16"/>
  <c r="D15" i="16"/>
  <c r="D14" i="16"/>
  <c r="D16" i="16"/>
  <c r="D9" i="16"/>
  <c r="E13" i="18"/>
  <c r="E21" i="18"/>
  <c r="E22" i="18"/>
  <c r="E10" i="18"/>
  <c r="E16" i="18"/>
  <c r="E20" i="18"/>
  <c r="E19" i="18"/>
  <c r="E18" i="18"/>
  <c r="E15" i="18"/>
  <c r="E17" i="18"/>
  <c r="E14" i="18"/>
  <c r="E12" i="18"/>
  <c r="E11" i="18"/>
  <c r="E9" i="18"/>
  <c r="E8" i="18"/>
  <c r="E7" i="18"/>
  <c r="E6" i="18"/>
  <c r="E5" i="18"/>
  <c r="E4" i="18"/>
  <c r="E14" i="16" l="1"/>
  <c r="F14" i="16"/>
  <c r="G14" i="16"/>
  <c r="H14" i="16"/>
  <c r="E15" i="16"/>
  <c r="F15" i="16"/>
  <c r="G15" i="16"/>
  <c r="H15" i="16"/>
  <c r="E16" i="16"/>
  <c r="F16" i="16"/>
  <c r="G16" i="16"/>
  <c r="H16" i="16"/>
  <c r="F13" i="16"/>
  <c r="G13" i="16"/>
  <c r="H13" i="16"/>
  <c r="E13" i="16"/>
  <c r="E9" i="16"/>
  <c r="F9" i="16"/>
  <c r="G9" i="16"/>
  <c r="H9" i="16"/>
  <c r="E10" i="16"/>
  <c r="F10" i="16"/>
  <c r="G10" i="16"/>
  <c r="H10" i="16"/>
  <c r="E11" i="16"/>
  <c r="F11" i="16"/>
  <c r="G11" i="16"/>
  <c r="H11" i="16"/>
  <c r="F8" i="16"/>
  <c r="G8" i="16"/>
  <c r="H8" i="16"/>
  <c r="E8" i="16"/>
  <c r="F4" i="16"/>
  <c r="G4" i="16"/>
  <c r="H4" i="16"/>
  <c r="F5" i="16"/>
  <c r="G5" i="16"/>
  <c r="H5" i="16"/>
  <c r="F6" i="16"/>
  <c r="G6" i="16"/>
  <c r="H6" i="16"/>
  <c r="G3" i="16"/>
  <c r="H3" i="16"/>
  <c r="F3" i="16"/>
  <c r="E4" i="16"/>
  <c r="E5" i="16"/>
  <c r="E6" i="16"/>
  <c r="E3" i="16"/>
  <c r="B18" i="5" l="1"/>
  <c r="C3" i="16" s="1"/>
  <c r="C6" i="16" l="1"/>
  <c r="C5" i="16"/>
  <c r="C4" i="16"/>
  <c r="L40" i="5"/>
  <c r="G40" i="5"/>
  <c r="B40" i="5"/>
  <c r="C23" i="8"/>
  <c r="D23" i="8" s="1"/>
  <c r="C18" i="8"/>
  <c r="D18" i="8" s="1"/>
  <c r="C13" i="8"/>
  <c r="D13" i="8"/>
  <c r="E13" i="8" s="1"/>
  <c r="C8" i="8"/>
  <c r="C9" i="8" s="1"/>
  <c r="L29" i="5"/>
  <c r="G29" i="5"/>
  <c r="B29" i="5"/>
  <c r="L18" i="5"/>
  <c r="G18" i="5"/>
  <c r="B9" i="8"/>
  <c r="B14" i="8"/>
  <c r="B24" i="8"/>
  <c r="B19" i="8"/>
  <c r="C14" i="8"/>
  <c r="C19" i="8" l="1"/>
  <c r="C24" i="8"/>
  <c r="C5" i="20"/>
  <c r="C4" i="20"/>
  <c r="C3" i="20"/>
  <c r="C9" i="20"/>
  <c r="C8" i="20"/>
  <c r="C7" i="20"/>
  <c r="C4" i="19"/>
  <c r="C5" i="19"/>
  <c r="C3" i="19"/>
  <c r="C7" i="19"/>
  <c r="C8" i="19"/>
  <c r="C9" i="19"/>
  <c r="C13" i="19"/>
  <c r="C12" i="19"/>
  <c r="C11" i="19"/>
  <c r="C13" i="20"/>
  <c r="C12" i="20"/>
  <c r="C11" i="20"/>
  <c r="C11" i="16"/>
  <c r="C10" i="16"/>
  <c r="C9" i="16"/>
  <c r="C8" i="16"/>
  <c r="C16" i="16"/>
  <c r="C15" i="16"/>
  <c r="C14" i="16"/>
  <c r="C13" i="16"/>
  <c r="D14" i="8"/>
  <c r="D8" i="8"/>
  <c r="E8" i="8" s="1"/>
  <c r="E9" i="8" s="1"/>
  <c r="E18" i="8"/>
  <c r="D19" i="8"/>
  <c r="D24" i="8"/>
  <c r="E23" i="8"/>
  <c r="F13" i="8"/>
  <c r="E14" i="8"/>
  <c r="D9" i="8" l="1"/>
  <c r="F8" i="8"/>
  <c r="F23" i="8"/>
  <c r="E24" i="8"/>
  <c r="G8" i="8"/>
  <c r="F9" i="8"/>
  <c r="G13" i="8"/>
  <c r="F14" i="8"/>
  <c r="F18" i="8"/>
  <c r="E19" i="8"/>
  <c r="G18" i="8" l="1"/>
  <c r="F19" i="8"/>
  <c r="H13" i="8"/>
  <c r="G14" i="8"/>
  <c r="G9" i="8"/>
  <c r="H8" i="8"/>
  <c r="F24" i="8"/>
  <c r="G23" i="8"/>
  <c r="H9" i="8" l="1"/>
  <c r="I8" i="8"/>
  <c r="H23" i="8"/>
  <c r="G24" i="8"/>
  <c r="H14" i="8"/>
  <c r="I13" i="8"/>
  <c r="H18" i="8"/>
  <c r="G19" i="8"/>
  <c r="I14" i="8" l="1"/>
  <c r="J13" i="8"/>
  <c r="H24" i="8"/>
  <c r="I23" i="8"/>
  <c r="H19" i="8"/>
  <c r="I18" i="8"/>
  <c r="I9" i="8"/>
  <c r="J8" i="8"/>
  <c r="I19" i="8" l="1"/>
  <c r="J18" i="8"/>
  <c r="J9" i="8"/>
  <c r="K8" i="8"/>
  <c r="J23" i="8"/>
  <c r="I24" i="8"/>
  <c r="J14" i="8"/>
  <c r="K13" i="8"/>
  <c r="J24" i="8" l="1"/>
  <c r="K23" i="8"/>
  <c r="K9" i="8"/>
  <c r="L8" i="8"/>
  <c r="J19" i="8"/>
  <c r="K18" i="8"/>
  <c r="K14" i="8"/>
  <c r="L13" i="8"/>
  <c r="L18" i="8" l="1"/>
  <c r="K19" i="8"/>
  <c r="L23" i="8"/>
  <c r="K24" i="8"/>
  <c r="M13" i="8"/>
  <c r="L14" i="8"/>
  <c r="L9" i="8"/>
  <c r="M8" i="8"/>
  <c r="M9" i="8" l="1"/>
  <c r="N8" i="8"/>
  <c r="N13" i="8"/>
  <c r="M14" i="8"/>
  <c r="M23" i="8"/>
  <c r="L24" i="8"/>
  <c r="M18" i="8"/>
  <c r="L19" i="8"/>
  <c r="N18" i="8" l="1"/>
  <c r="M19" i="8"/>
  <c r="O13" i="8"/>
  <c r="N14" i="8"/>
  <c r="N9" i="8"/>
  <c r="O8" i="8"/>
  <c r="N23" i="8"/>
  <c r="M24" i="8"/>
  <c r="O23" i="8" l="1"/>
  <c r="N24" i="8"/>
  <c r="P13" i="8"/>
  <c r="O14" i="8"/>
  <c r="O9" i="8"/>
  <c r="P8" i="8"/>
  <c r="O18" i="8"/>
  <c r="N19" i="8"/>
  <c r="Q8" i="8" l="1"/>
  <c r="P9" i="8"/>
  <c r="O24" i="8"/>
  <c r="P23" i="8"/>
  <c r="P18" i="8"/>
  <c r="O19" i="8"/>
  <c r="Q13" i="8"/>
  <c r="P14" i="8"/>
  <c r="Q9" i="8" l="1"/>
  <c r="R8" i="8"/>
  <c r="R13" i="8"/>
  <c r="Q14" i="8"/>
  <c r="Q18" i="8"/>
  <c r="P19" i="8"/>
  <c r="P24" i="8"/>
  <c r="Q23" i="8"/>
  <c r="R23" i="8" l="1"/>
  <c r="Q24" i="8"/>
  <c r="R18" i="8"/>
  <c r="Q19" i="8"/>
  <c r="S13" i="8"/>
  <c r="S14" i="8" s="1"/>
  <c r="R14" i="8"/>
  <c r="R9" i="8"/>
  <c r="S8" i="8"/>
  <c r="S9" i="8" s="1"/>
  <c r="S18" i="8" l="1"/>
  <c r="S19" i="8" s="1"/>
  <c r="R19" i="8"/>
  <c r="S23" i="8"/>
  <c r="S24" i="8" s="1"/>
  <c r="R24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Philippe Lüthy</author>
  </authors>
  <commentList>
    <comment ref="B4" authorId="0" shapeId="0" xr:uid="{00000000-0006-0000-0200-000001000000}">
      <text>
        <r>
          <rPr>
            <i/>
            <sz val="9"/>
            <color indexed="10"/>
            <rFont val="Arial"/>
            <family val="2"/>
          </rPr>
          <t>Jahrzahl eintippen und "Return-Taste" betätigen</t>
        </r>
      </text>
    </comment>
  </commentList>
</comments>
</file>

<file path=xl/sharedStrings.xml><?xml version="1.0" encoding="utf-8"?>
<sst xmlns="http://schemas.openxmlformats.org/spreadsheetml/2006/main" count="756" uniqueCount="662">
  <si>
    <t>Version:</t>
  </si>
  <si>
    <t>Verein/Société:</t>
  </si>
  <si>
    <t>Luzern Schützengesellschaft der Stadt</t>
  </si>
  <si>
    <t>Vereinsnr.
No de société</t>
  </si>
  <si>
    <t>1.03.0.01.077</t>
  </si>
  <si>
    <t>Elite:</t>
  </si>
  <si>
    <t xml:space="preserve">Liz. Nr. </t>
  </si>
  <si>
    <t>JG (JJJJ)</t>
  </si>
  <si>
    <t>1. Schütze</t>
  </si>
  <si>
    <t>2. Schütze</t>
  </si>
  <si>
    <t>3. Schütze</t>
  </si>
  <si>
    <t>4. Schütze</t>
  </si>
  <si>
    <t>Junioren:</t>
  </si>
  <si>
    <t>U21</t>
  </si>
  <si>
    <t>U17</t>
  </si>
  <si>
    <t>martin.brupbacher@swissshooting.ch</t>
  </si>
  <si>
    <t>Gruppe</t>
  </si>
  <si>
    <t>Berechnung Altersstufe aus dem Altersjahr oder dem Jahrgang   /  Calcul des classes d’âge</t>
  </si>
  <si>
    <t>Ausgabe/Edition 2020</t>
  </si>
  <si>
    <t>Stichtag - Final resp. letzter Schiesstag eines Wettkampfs</t>
  </si>
  <si>
    <t>Wettkampf-
Jahr / l'année du concours</t>
  </si>
  <si>
    <t>̶</t>
  </si>
  <si>
    <t>Altersstufen</t>
  </si>
  <si>
    <t>Junioren U10 - U21</t>
  </si>
  <si>
    <t>U10</t>
  </si>
  <si>
    <t>U13</t>
  </si>
  <si>
    <t>U15</t>
  </si>
  <si>
    <t>U19</t>
  </si>
  <si>
    <t>Elite</t>
  </si>
  <si>
    <t>Altersjahr</t>
  </si>
  <si>
    <t>Jahrgang</t>
  </si>
  <si>
    <t>Senioren</t>
  </si>
  <si>
    <t>Veteranen</t>
  </si>
  <si>
    <t>Seniorveteranen</t>
  </si>
  <si>
    <t>Bei Kalenderjahr übergreifenden Wettkämpfen ist das am Ende des Wettkampfes erreichte Altersjahr massgebend.</t>
  </si>
  <si>
    <t>Lors de concours se déroulant sur deux années calendrier, 
c’est l’âge atteint dans l’année au courant de laquelle le concours prend fin qui compte.</t>
  </si>
  <si>
    <t>Luzern, 20.12.2019 / P. Lüthy</t>
  </si>
  <si>
    <t>Schweizer Gruppenmeisterschaft Final G10m</t>
  </si>
  <si>
    <t>Nombre de Numéro de licence</t>
  </si>
  <si>
    <t>Catégorie</t>
  </si>
  <si>
    <t>Numéro de la société</t>
  </si>
  <si>
    <t>Nom de la société</t>
  </si>
  <si>
    <t>Actif-A F10m</t>
  </si>
  <si>
    <t>Total général</t>
  </si>
  <si>
    <t>1.01.0.06.002</t>
  </si>
  <si>
    <t>Adliswil Schützenverein</t>
  </si>
  <si>
    <t>1.11.0.05.085</t>
  </si>
  <si>
    <t>Aedermannsdorf-Herbetswil Sportschützen</t>
  </si>
  <si>
    <t>1.02.4.00.005</t>
  </si>
  <si>
    <t>Aegerten, Sportschützen Biel-Aegerten</t>
  </si>
  <si>
    <t>1.01.0.14.003</t>
  </si>
  <si>
    <t>Affoltern a. A. Sportschützen</t>
  </si>
  <si>
    <t>1.22.0.01.003</t>
  </si>
  <si>
    <t>Aigle Société de tir Sous-Officiers et Guidon</t>
  </si>
  <si>
    <t>1.01.0.14.057</t>
  </si>
  <si>
    <t>Albisrieden-Urdorf Sportschützen</t>
  </si>
  <si>
    <t>1.14.0.04.001</t>
  </si>
  <si>
    <t>Altdorf-Opfertshofen Schützengesellschaft</t>
  </si>
  <si>
    <t>1.05.0.02.002</t>
  </si>
  <si>
    <t>Altendorf Feldschützen</t>
  </si>
  <si>
    <t>1.44.0.00.001</t>
  </si>
  <si>
    <t>Altstätten Sportschützen</t>
  </si>
  <si>
    <t>1.44.0.00.002</t>
  </si>
  <si>
    <t>Appenzell Luftgewehrsektion</t>
  </si>
  <si>
    <t>1.20.0.01.014</t>
  </si>
  <si>
    <t>Arbon-Roggwil, Tälischützen</t>
  </si>
  <si>
    <t>Attalens-Châtel Société de tir sportif</t>
  </si>
  <si>
    <t>1.00.8.00.001</t>
  </si>
  <si>
    <t>Ausländische Einzelschützen</t>
  </si>
  <si>
    <t>1.17.0.04.008</t>
  </si>
  <si>
    <t>Au-Widnau Schützengesellschaft</t>
  </si>
  <si>
    <t>Avry-devant-Pont Société de tir air comprimé</t>
  </si>
  <si>
    <t>Avry-sur-Matran Société de tir</t>
  </si>
  <si>
    <t>1.23.3.01.008</t>
  </si>
  <si>
    <t>Bagnes Société de tir Le Pleureur</t>
  </si>
  <si>
    <t>1.11.0.05.017</t>
  </si>
  <si>
    <t>Balsthal-Klus Schützenverein</t>
  </si>
  <si>
    <t>1.13.0.00.011</t>
  </si>
  <si>
    <t>Basel Schiess-Sport Helvetia</t>
  </si>
  <si>
    <t>1.26.0.02.002</t>
  </si>
  <si>
    <t>Bassecourt-Develier Société de tir</t>
  </si>
  <si>
    <t>1.02.2.00.011</t>
  </si>
  <si>
    <t>Bätterkinden Sportschützen</t>
  </si>
  <si>
    <t>1.21.0.00.011</t>
  </si>
  <si>
    <t>Bellinzona Società Carabinieri della città</t>
  </si>
  <si>
    <t>1.19.0.03.030</t>
  </si>
  <si>
    <t>Berikon Feldschützen</t>
  </si>
  <si>
    <t>1.14.0.03.006</t>
  </si>
  <si>
    <t>Beringen Schützengesellschaft</t>
  </si>
  <si>
    <t>1.02.4.01.034</t>
  </si>
  <si>
    <t>Bern Stadtschützen</t>
  </si>
  <si>
    <t>Bettensee Schützen Kloten-Dietlikon</t>
  </si>
  <si>
    <t>1.02.7.00.019</t>
  </si>
  <si>
    <t>Biel, Sportschützen Biel Luftgewehr</t>
  </si>
  <si>
    <t>1.11.0.03.205</t>
  </si>
  <si>
    <t>Biezwil Sportschützen</t>
  </si>
  <si>
    <t>1.44.0.00.007</t>
  </si>
  <si>
    <t>Bischofszell Sportschützen</t>
  </si>
  <si>
    <t>1.21.0.00.002</t>
  </si>
  <si>
    <t>Bodio Società Tiro Sportivo Leventina</t>
  </si>
  <si>
    <t>1.02.1.00.023</t>
  </si>
  <si>
    <t>Bönigen Sportschützen</t>
  </si>
  <si>
    <t>1.11.0.07.028</t>
  </si>
  <si>
    <t>Boningen Militärschützen</t>
  </si>
  <si>
    <t>1.24.0.02.005</t>
  </si>
  <si>
    <t>Boudry Noble Compagnie des Mousquetaires</t>
  </si>
  <si>
    <t>1.23.2.04.012</t>
  </si>
  <si>
    <t>Bramois Sté des Tireurs de la Borgne</t>
  </si>
  <si>
    <t>1.23.0.00.005</t>
  </si>
  <si>
    <t>Brig, Schiesssportverein BRIGLINA</t>
  </si>
  <si>
    <t>1.19.0.04.049</t>
  </si>
  <si>
    <t>Brugg, Schiesssportgesellschaft Brugg-Windisch</t>
  </si>
  <si>
    <t>1.17.0.10.015</t>
  </si>
  <si>
    <t>Brunnadern Sportschützen Neckertal</t>
  </si>
  <si>
    <t>1.13.0.05.030</t>
  </si>
  <si>
    <t>Bubendorf Feldschützengesellschaft</t>
  </si>
  <si>
    <t>1.19.0.01.052</t>
  </si>
  <si>
    <t>Buchs AG Schützenbund</t>
  </si>
  <si>
    <t>1.17.0.05.016</t>
  </si>
  <si>
    <t>Buchs-Räfis Schützengesellschaft</t>
  </si>
  <si>
    <t>1.10.0.03.220</t>
  </si>
  <si>
    <t>Bulle Société de tir à air comprimé</t>
  </si>
  <si>
    <t>1.02.5.03.034</t>
  </si>
  <si>
    <t>Büren an der Aare Schützenverein</t>
  </si>
  <si>
    <t>1.02.3.02.026</t>
  </si>
  <si>
    <t>Burgdorf Stadtschützen</t>
  </si>
  <si>
    <t>1.22.9.08.004</t>
  </si>
  <si>
    <t>Bursinel Sté de tir sportif PC - AC</t>
  </si>
  <si>
    <t>1.09.0.00.006</t>
  </si>
  <si>
    <t>Cham, SSV Cham-Ennetsee</t>
  </si>
  <si>
    <t>1.22.0.04.045</t>
  </si>
  <si>
    <t>Champagne Sté de Tir Sportif du Maillu</t>
  </si>
  <si>
    <t>1.22.0.10.048</t>
  </si>
  <si>
    <t>Château-d´Oex, Armes Réunies du Pays-d´Enhaut</t>
  </si>
  <si>
    <t>Chavannes-les-Forts Tir Sportif</t>
  </si>
  <si>
    <t>1.25.0.00.106</t>
  </si>
  <si>
    <t>Chêne-Bourg, Société Chênoise de tir</t>
  </si>
  <si>
    <t>1.21.0.00.030</t>
  </si>
  <si>
    <t>Chiasso, Società Liberi Tiratori</t>
  </si>
  <si>
    <t>1.18.0.01.029</t>
  </si>
  <si>
    <t>Chur Schützengesellschaft der Stadt Chur</t>
  </si>
  <si>
    <t>1.24.0.02.031</t>
  </si>
  <si>
    <t>Cortaillod Noble Compagnie des Mousquetaires</t>
  </si>
  <si>
    <t>Cottens et Environs Société des tireurs sportifs</t>
  </si>
  <si>
    <t>1.26.0.01.023</t>
  </si>
  <si>
    <t>Courgenay-Courtemautruy Sté de tir Mont-Terrib</t>
  </si>
  <si>
    <t>1.26.0.04.203</t>
  </si>
  <si>
    <t>Courrendlin Sté de tir PC et AC</t>
  </si>
  <si>
    <t>1.50.0.00.012</t>
  </si>
  <si>
    <t>Dagmersellen Sportschützen</t>
  </si>
  <si>
    <t>1.18.0.03.038</t>
  </si>
  <si>
    <t>Davos Schiess Sport</t>
  </si>
  <si>
    <t>1.01.0.14.011</t>
  </si>
  <si>
    <t>Dielsdorf und Umgebung Sportschützen</t>
  </si>
  <si>
    <t>1.02.1.03.028</t>
  </si>
  <si>
    <t>Diemtigtal Sportschützen</t>
  </si>
  <si>
    <t>1.19.0.07.062</t>
  </si>
  <si>
    <t>Dintikon Feldschützen</t>
  </si>
  <si>
    <t>1.18.0.01.043</t>
  </si>
  <si>
    <t>Domat/Ems Sportschützen</t>
  </si>
  <si>
    <t>1.10.0.06.246</t>
  </si>
  <si>
    <t>Dompierre-Russy, Société de Tir Les Carabiniers</t>
  </si>
  <si>
    <t>1.14.0.04.012</t>
  </si>
  <si>
    <t>Dörflingen Schützengesellschaft</t>
  </si>
  <si>
    <t>1.50.0.00.014</t>
  </si>
  <si>
    <t>Ebikon Sportschützen</t>
  </si>
  <si>
    <t>1.44.0.00.011</t>
  </si>
  <si>
    <t>Ebnat-Kappel &amp; Umgebung Luftgewehrsektion</t>
  </si>
  <si>
    <t>1.22.0.03.094</t>
  </si>
  <si>
    <t>Echallens, Société Tir Sportif</t>
  </si>
  <si>
    <t>1.05.0.03.017</t>
  </si>
  <si>
    <t>Einsiedeln Schützenverein Tell</t>
  </si>
  <si>
    <t>1.50.0.00.016</t>
  </si>
  <si>
    <t>Emmen Sportschützen</t>
  </si>
  <si>
    <t>1.50.0.00.002</t>
  </si>
  <si>
    <t>Erstfeld Sportschützen Uri</t>
  </si>
  <si>
    <t>1.44.0.00.058</t>
  </si>
  <si>
    <t>Eschen Sportschützen</t>
  </si>
  <si>
    <t>1.03.0.05.032</t>
  </si>
  <si>
    <t>Ettiswil Feldschützen</t>
  </si>
  <si>
    <t>1.25.0.00.005</t>
  </si>
  <si>
    <t>Exercices de l´Arquebuse et la Navigation</t>
  </si>
  <si>
    <t>1.01.0.15.014</t>
  </si>
  <si>
    <t>Fehraltorf, Sportschützen Fehraltorf u.Umgebung</t>
  </si>
  <si>
    <t>1.26.0.03.073</t>
  </si>
  <si>
    <t>Franches-Montagnes Pistolet &amp; Petit calibre</t>
  </si>
  <si>
    <t>1.20.0.04.062</t>
  </si>
  <si>
    <t>Frauenfeld Stadtschützen Gesellschaft</t>
  </si>
  <si>
    <t>1.13.0.03.040</t>
  </si>
  <si>
    <t>Frenkendorf Schützengesellschaft</t>
  </si>
  <si>
    <t>1.10.0.01.267</t>
  </si>
  <si>
    <t>Fribourg Société de tir de la Ville</t>
  </si>
  <si>
    <t>1.19.0.06.086</t>
  </si>
  <si>
    <t>Frick Sportschützen</t>
  </si>
  <si>
    <t>1.02.1.00.133</t>
  </si>
  <si>
    <t>Frutigen Sportschützen Frutigland</t>
  </si>
  <si>
    <t>1.15.0.00.002</t>
  </si>
  <si>
    <t>Gais Sportschützen</t>
  </si>
  <si>
    <t>1.02.4.00.135</t>
  </si>
  <si>
    <t>Gampelen Sportschützen</t>
  </si>
  <si>
    <t>1.13.0.04.043</t>
  </si>
  <si>
    <t>Gelterkinden Schützengesellschaft</t>
  </si>
  <si>
    <t>1.25.0.00.119</t>
  </si>
  <si>
    <t>Genève, S.T.S.G. Société de Tir Sportif</t>
  </si>
  <si>
    <t>Gerlafingen Sportschützen</t>
  </si>
  <si>
    <t>Gibloux Tir Sportif 10m</t>
  </si>
  <si>
    <t>1.08.0.00.010</t>
  </si>
  <si>
    <t>Glarus, Sportschützen Glarnerland</t>
  </si>
  <si>
    <t>1.01.0.14.016</t>
  </si>
  <si>
    <t>Glattfelden Sportschützen-Verein</t>
  </si>
  <si>
    <t>1.23.0.00.027</t>
  </si>
  <si>
    <t>Glis Schützengesellschaft (SGG)</t>
  </si>
  <si>
    <t>1.17.0.01.036</t>
  </si>
  <si>
    <t>Goldach Schützengesellschaft</t>
  </si>
  <si>
    <t>1.17.0.01.170</t>
  </si>
  <si>
    <t>Gossau SG Sportschützen</t>
  </si>
  <si>
    <t>1.44.0.00.017</t>
  </si>
  <si>
    <t>Grabs Sportschützen</t>
  </si>
  <si>
    <t>1.11.0.07.011</t>
  </si>
  <si>
    <t>Gretzenbach Sportschützen</t>
  </si>
  <si>
    <t>1.02.1.00.037</t>
  </si>
  <si>
    <t>Grindelwald Kleinkaliberschützen</t>
  </si>
  <si>
    <t>1.02.1.00.038</t>
  </si>
  <si>
    <t>Gstaad-Saanen Sportschützen</t>
  </si>
  <si>
    <t>1.02.4.03.055</t>
  </si>
  <si>
    <t>Guggisberg Militärschützengesellschaft</t>
  </si>
  <si>
    <t>1.14.0.03.014</t>
  </si>
  <si>
    <t>Guntmadingen Feldschützengesellschaft</t>
  </si>
  <si>
    <t>1.14.0.03.015</t>
  </si>
  <si>
    <t>Hallau Schützen</t>
  </si>
  <si>
    <t>1.10.0.02.080</t>
  </si>
  <si>
    <t>Heitenried Schützen</t>
  </si>
  <si>
    <t>1.50.0.00.029</t>
  </si>
  <si>
    <t>Hochdorf Sportschützen</t>
  </si>
  <si>
    <t>1.11.0.09.015</t>
  </si>
  <si>
    <t>Hofstetten-Flüh Sportschützen</t>
  </si>
  <si>
    <t>1.01.0.02.001</t>
  </si>
  <si>
    <t>Humlikon-Adlikon Schützenverein</t>
  </si>
  <si>
    <t>1.02.2.03.030</t>
  </si>
  <si>
    <t>Huttwil Sportschützen</t>
  </si>
  <si>
    <t>1.18.0.01.068</t>
  </si>
  <si>
    <t>Igis-Landquart Schiesssportverein</t>
  </si>
  <si>
    <t>1.18.0.08.069</t>
  </si>
  <si>
    <t>Ilanz, Sportschützen Surselva</t>
  </si>
  <si>
    <t>1.01.0.08.075</t>
  </si>
  <si>
    <t>Illnau-Effretikon Schiesssportverein</t>
  </si>
  <si>
    <t>1.21.0.00.054</t>
  </si>
  <si>
    <t>Iseo-Cimo  Società Tiratori Santa Maria</t>
  </si>
  <si>
    <t>1.20.0.05.096</t>
  </si>
  <si>
    <t>Kreuzlingen Schützenverein</t>
  </si>
  <si>
    <t>1.18.0.03.075</t>
  </si>
  <si>
    <t>Küblis Sportschützen Mittelprättigau</t>
  </si>
  <si>
    <t>1.18.0.03.074</t>
  </si>
  <si>
    <t>Küblis, Schützenverein Rätikon</t>
  </si>
  <si>
    <t>1.01.0.13.026</t>
  </si>
  <si>
    <t>Küsnacht Sportschützen</t>
  </si>
  <si>
    <t>1.13.0.02.012</t>
  </si>
  <si>
    <t>Laufen Sportschützen</t>
  </si>
  <si>
    <t>1.22.0.05.140</t>
  </si>
  <si>
    <t>Lausanne Société de tir Les Carabiniers</t>
  </si>
  <si>
    <t>Le Crêt FR Société de tir Air comprimé</t>
  </si>
  <si>
    <t>1.24.0.05.050</t>
  </si>
  <si>
    <t>Le Locle Société Locloise de Tir Sportif (SLTS)</t>
  </si>
  <si>
    <t>1.19.0.07.141</t>
  </si>
  <si>
    <t>Lenzburg Schützengesellschaft</t>
  </si>
  <si>
    <t>1.21.0.00.003</t>
  </si>
  <si>
    <t>Locarno, Società Tiro Sportivo</t>
  </si>
  <si>
    <t>1.22.9.07.023</t>
  </si>
  <si>
    <t>Lonay-Morges Air Comprimé La Mouche</t>
  </si>
  <si>
    <t>1.21.0.00.060</t>
  </si>
  <si>
    <t>Lugano Società Civici Carabinieri</t>
  </si>
  <si>
    <t>Lully, Tir sportif la Mouche</t>
  </si>
  <si>
    <t>1.06.0.00.006</t>
  </si>
  <si>
    <t>Lungern, Schützengesellschaft</t>
  </si>
  <si>
    <t>1.18.0.01.087</t>
  </si>
  <si>
    <t>Malans Schützenverein</t>
  </si>
  <si>
    <t>1.01.0.15.027</t>
  </si>
  <si>
    <t>Männedorf Sportschützen</t>
  </si>
  <si>
    <t>1.23.3.02.045</t>
  </si>
  <si>
    <t>Martigny-Région Tireurs sportifs</t>
  </si>
  <si>
    <t>1.20.0.06.107</t>
  </si>
  <si>
    <t>Märwil Schützenverein</t>
  </si>
  <si>
    <t>1.20.0.08.110</t>
  </si>
  <si>
    <t>Mauren-Berg Schützengesellschaft</t>
  </si>
  <si>
    <t>1.01.0.13.015</t>
  </si>
  <si>
    <t>Meilen Sportschützen Feld-Meilen</t>
  </si>
  <si>
    <t>1.02.1.00.063</t>
  </si>
  <si>
    <t>Meiringen Kleinkaliberschützen</t>
  </si>
  <si>
    <t>1.19.0.05.025</t>
  </si>
  <si>
    <t>Menziken-Burg Sportschützen</t>
  </si>
  <si>
    <t>1.26.0.04.214</t>
  </si>
  <si>
    <t>Mervelier/Montsevelier Société de tir air comprimé</t>
  </si>
  <si>
    <t>1.19.0.06.026</t>
  </si>
  <si>
    <t>Mettauertal Sportschützen</t>
  </si>
  <si>
    <t>1.18.0.03.040</t>
  </si>
  <si>
    <t>Monstein Schützenverein</t>
  </si>
  <si>
    <t>1.23.1.01.049</t>
  </si>
  <si>
    <t>Montana Société de tir</t>
  </si>
  <si>
    <t>1.23.3.03.051</t>
  </si>
  <si>
    <t>Monthey Sté de tir Les Carabiniers</t>
  </si>
  <si>
    <t>1.17.0.04.058</t>
  </si>
  <si>
    <t>Montlingen Feldschützengesellschaft</t>
  </si>
  <si>
    <t>1.24.0.04.007</t>
  </si>
  <si>
    <t>Montmollin Sté FAC La Rochette</t>
  </si>
  <si>
    <t>1.22.9.10.024</t>
  </si>
  <si>
    <t>Montreux Riviera, Tir Sportif</t>
  </si>
  <si>
    <t>1.02.5.06.090</t>
  </si>
  <si>
    <t>Mörigen Feldschützen</t>
  </si>
  <si>
    <t>1.19.0.01.029</t>
  </si>
  <si>
    <t>Muhen Sportschützen</t>
  </si>
  <si>
    <t>1.02.3.03.087</t>
  </si>
  <si>
    <t>Münchenbuchsee Feldschützen</t>
  </si>
  <si>
    <t>1.02.2.01.049</t>
  </si>
  <si>
    <t>Münsingen Sportschützen</t>
  </si>
  <si>
    <t>1.19.0.10.055</t>
  </si>
  <si>
    <t>Murgenthal Sportschützen</t>
  </si>
  <si>
    <t>1.19.0.08.023</t>
  </si>
  <si>
    <t>Muri-Freiamt Luftgewehrschützen</t>
  </si>
  <si>
    <t>1.13.0.01.069</t>
  </si>
  <si>
    <t>Muttenz Schützengesellschaft</t>
  </si>
  <si>
    <t>1.02.4.01.029</t>
  </si>
  <si>
    <t>Neuenegg Sportschützen Bramberg-Neuenegg</t>
  </si>
  <si>
    <t>1.44.0.00.014</t>
  </si>
  <si>
    <t>Neunforn Sportschützen</t>
  </si>
  <si>
    <t>1.50.0.00.043</t>
  </si>
  <si>
    <t>Nidwalden LG-Schützen</t>
  </si>
  <si>
    <t>1.11.0.06.046</t>
  </si>
  <si>
    <t>Niederbipp Sportschützen</t>
  </si>
  <si>
    <t>1.17.0.12.064</t>
  </si>
  <si>
    <t>Niederbüren Schützenverein</t>
  </si>
  <si>
    <t>1.02.4.01.076</t>
  </si>
  <si>
    <t>Oberbalm, Sportschützen</t>
  </si>
  <si>
    <t>1.11.0.06.152</t>
  </si>
  <si>
    <t>Oberbuchsiten Schützenverein</t>
  </si>
  <si>
    <t>1.13.0.06.019</t>
  </si>
  <si>
    <t>Oberdorf und Umgebung Sportschützen</t>
  </si>
  <si>
    <t>1.44.0.00.031</t>
  </si>
  <si>
    <t>Oberegg Luftgewehrsektion</t>
  </si>
  <si>
    <t>1.50.0.00.047</t>
  </si>
  <si>
    <t>Obernau Sportschützen</t>
  </si>
  <si>
    <t>1.19.0.02.122</t>
  </si>
  <si>
    <t>Obersiggenthal Schiesssportverein</t>
  </si>
  <si>
    <t>1.13.0.06.020</t>
  </si>
  <si>
    <t>Oberwil BL Sportschützen</t>
  </si>
  <si>
    <t>1.02.1.00.127</t>
  </si>
  <si>
    <t>Oberwil i.S. Sportschützen</t>
  </si>
  <si>
    <t>1.01.0.07.086</t>
  </si>
  <si>
    <t>Oetwil am See Militärschiessverein</t>
  </si>
  <si>
    <t>1.11.0.07.170</t>
  </si>
  <si>
    <t>Olten Luftgewehrschützen</t>
  </si>
  <si>
    <t>1.23.3.01.056</t>
  </si>
  <si>
    <t>Orsières Société de tir Eclair</t>
  </si>
  <si>
    <t>1.22.9.06.029</t>
  </si>
  <si>
    <t>Palézieux, Tireurs sportifs Palézieux C10 / C50</t>
  </si>
  <si>
    <t>1.22.0.02.215</t>
  </si>
  <si>
    <t>Payerne Union des Tireurs Payernois</t>
  </si>
  <si>
    <t>1.03.0.02.098</t>
  </si>
  <si>
    <t>Perlen Schützengesellschaft</t>
  </si>
  <si>
    <t>1.24.0.02.066</t>
  </si>
  <si>
    <t>Peseux, Soc.de tir sportif, Peseux Région</t>
  </si>
  <si>
    <t>1.01.0.10.119</t>
  </si>
  <si>
    <t>Pfungen Schützenverein</t>
  </si>
  <si>
    <t>1.02.4.00.081</t>
  </si>
  <si>
    <t>Pieterlen Sportschützen</t>
  </si>
  <si>
    <t>1.26.0.02.053</t>
  </si>
  <si>
    <t>Pleigne Société de tir Les Geais</t>
  </si>
  <si>
    <t>Pont-la-Ville Société de Tir Air Comprimé</t>
  </si>
  <si>
    <t>1.26.0.04.206</t>
  </si>
  <si>
    <t>Porrentruy, Tir Sportif d´Ajoie</t>
  </si>
  <si>
    <t>1.18.0.10.107</t>
  </si>
  <si>
    <t>Poschiavo Società Tiratori</t>
  </si>
  <si>
    <t>1.13.0.06.021</t>
  </si>
  <si>
    <t>Pratteln/Schweizerhalle Sportschützen</t>
  </si>
  <si>
    <t>1.02.1.01.037</t>
  </si>
  <si>
    <t>Reichenbach i. K. Schützengesellschaft</t>
  </si>
  <si>
    <t>Ried Sportschützen</t>
  </si>
  <si>
    <t>1.11.0.02.029</t>
  </si>
  <si>
    <t>Riedholz-Feldbrunnen Sportschützen</t>
  </si>
  <si>
    <t>1.22.0.05.237</t>
  </si>
  <si>
    <t>Romanel, Tir Sportif la Mèbre</t>
  </si>
  <si>
    <t>1.03.0.02.113</t>
  </si>
  <si>
    <t>Root Schützengesellschaft</t>
  </si>
  <si>
    <t>1.19.0.07.233</t>
  </si>
  <si>
    <t>Rupperswil Freier Schiessverein</t>
  </si>
  <si>
    <t>1.03.0.04.115</t>
  </si>
  <si>
    <t>Ruswil Schützenverein</t>
  </si>
  <si>
    <t>1.18.0.10.131</t>
  </si>
  <si>
    <t>Samedan Societed da tregants</t>
  </si>
  <si>
    <t>1.17.0.06.080</t>
  </si>
  <si>
    <t>Sargans Schützenverein</t>
  </si>
  <si>
    <t>1.23.2.04.070</t>
  </si>
  <si>
    <t>Savièse Société de tir Les Carabiniers</t>
  </si>
  <si>
    <t>1.14.0.01.045</t>
  </si>
  <si>
    <t>Schaffhausen Schützengesellschaft der Stadt</t>
  </si>
  <si>
    <t>1.01.0.14.037</t>
  </si>
  <si>
    <t>Schlieren Sportschützen Limmattal</t>
  </si>
  <si>
    <t>1.41.0.00.011</t>
  </si>
  <si>
    <t>Schmerikon Sportschützen</t>
  </si>
  <si>
    <t>1.20.0.08.149</t>
  </si>
  <si>
    <t>Schönholzerswilen Schützen</t>
  </si>
  <si>
    <t>1.03.0.06.122</t>
  </si>
  <si>
    <t>Schüpfheim Sportschützengesellschaft</t>
  </si>
  <si>
    <t>1.00.8.AT.101</t>
  </si>
  <si>
    <t>Schützengilde Klostertal</t>
  </si>
  <si>
    <t>1.02.4.00.093</t>
  </si>
  <si>
    <t>Schwarzenburg Sportschützen</t>
  </si>
  <si>
    <t>1.50.0.00.071</t>
  </si>
  <si>
    <t>Schwyz Matchschützen Region Schwyz</t>
  </si>
  <si>
    <t>1.11.0.02.006</t>
  </si>
  <si>
    <t>Selzach Sportschützen Leberberg</t>
  </si>
  <si>
    <t>1.11.0.02.189</t>
  </si>
  <si>
    <t>Selzach-Altreu Sportschützen</t>
  </si>
  <si>
    <t>1.19.0.07.251</t>
  </si>
  <si>
    <t>Seon Schützengesellschaft</t>
  </si>
  <si>
    <t>1.19.0.02.037</t>
  </si>
  <si>
    <t>Siggenthal Sportschützen</t>
  </si>
  <si>
    <t>1.02.2.02.074</t>
  </si>
  <si>
    <t>Signau Feldschützengesellschaft</t>
  </si>
  <si>
    <t>1.23.2.04.081</t>
  </si>
  <si>
    <t>Sion Sté de tir La Cible</t>
  </si>
  <si>
    <t>1.13.0.04.098</t>
  </si>
  <si>
    <t>Sissach, Schützengesellschaft 1822</t>
  </si>
  <si>
    <t>1.44.0.00.037</t>
  </si>
  <si>
    <t>Sitterdorf Sportschützen</t>
  </si>
  <si>
    <t>1.11.0.01.193</t>
  </si>
  <si>
    <t>Solothurn Feldwaffenverein</t>
  </si>
  <si>
    <t>1.11.0.04.035</t>
  </si>
  <si>
    <t>Sportschützen Subingen-Deitingen</t>
  </si>
  <si>
    <t>1.26.0.04.208</t>
  </si>
  <si>
    <t>St Ursanne Sté de tir Clos du Doubs PC et AC</t>
  </si>
  <si>
    <t>1.17.0.01.091</t>
  </si>
  <si>
    <t>St. Gallen Feldschützengesellschaft der Stadt</t>
  </si>
  <si>
    <t>1.41.0.00.015</t>
  </si>
  <si>
    <t>St. Gallenkappel Sportschützen</t>
  </si>
  <si>
    <t>1.18.0.10.125</t>
  </si>
  <si>
    <t>St. Moritz-Julia Schützenverein</t>
  </si>
  <si>
    <t>1.23.0.04.070</t>
  </si>
  <si>
    <t>Staldenried Feldschützen</t>
  </si>
  <si>
    <t>1.02.1.07.132</t>
  </si>
  <si>
    <t>Stalden-Schwanden Luftgewehr- + Luftpistolen-Sekt.</t>
  </si>
  <si>
    <t>1.01.0.12.007</t>
  </si>
  <si>
    <t>Stammheim Sportschützen</t>
  </si>
  <si>
    <t>1.23.1.01.063</t>
  </si>
  <si>
    <t>St-Léonard Sté de tir La Villageoise</t>
  </si>
  <si>
    <t>1.23.3.04.066</t>
  </si>
  <si>
    <t>St-Maurice Sté de tir Noble Jeu de Cible</t>
  </si>
  <si>
    <t>1.22.0.07.247</t>
  </si>
  <si>
    <t>St-Prex Société de tir Fleur-de-Lys</t>
  </si>
  <si>
    <t>1.19.0.01.042</t>
  </si>
  <si>
    <t>Suhr Sportschützen</t>
  </si>
  <si>
    <t>Tafers Sportschützen</t>
  </si>
  <si>
    <t>1.19.0.03.269</t>
  </si>
  <si>
    <t>Tägerig Schützengesellschaft</t>
  </si>
  <si>
    <t>1.21.0.00.093</t>
  </si>
  <si>
    <t>Taverne Società Tiratori del Vedeggio</t>
  </si>
  <si>
    <t>1.02.3.00.099</t>
  </si>
  <si>
    <t>Thörigen-Herzogenbuchsee Sportschützen</t>
  </si>
  <si>
    <t>1.02.4.00.100</t>
  </si>
  <si>
    <t>Thörishaus Sportschützen</t>
  </si>
  <si>
    <t>1.02.1.07.161</t>
  </si>
  <si>
    <t>Thun Stadtschützen</t>
  </si>
  <si>
    <t>1.02.1.00.101</t>
  </si>
  <si>
    <t>Thunersee-Region Luftgewehrschützen</t>
  </si>
  <si>
    <t>1.18.0.04.168</t>
  </si>
  <si>
    <t>Thusis Sportschützen</t>
  </si>
  <si>
    <t>Torny et environs, Sté de tir sportif</t>
  </si>
  <si>
    <t>1.21.0.00.090</t>
  </si>
  <si>
    <t>Torre, Tiratori Aria Compressa Blenio</t>
  </si>
  <si>
    <t>1.18.0.08.175</t>
  </si>
  <si>
    <t>Trun Societad da tir Voluntaria</t>
  </si>
  <si>
    <t>1.02.3.03.085</t>
  </si>
  <si>
    <t>Urtenen Sportschützen Grauholz</t>
  </si>
  <si>
    <t>1.00.7.UR.047</t>
  </si>
  <si>
    <t>Uruguay Swiss Shooting Society of Nueva Helvecia</t>
  </si>
  <si>
    <t>1.01.0.09.125</t>
  </si>
  <si>
    <t>Uster Schützengesellschaft</t>
  </si>
  <si>
    <t>1.44.0.00.045</t>
  </si>
  <si>
    <t>Vaduz Zimmerschützen</t>
  </si>
  <si>
    <t>1.26.0.02.018</t>
  </si>
  <si>
    <t>Val Terbi Société de Tir Sportif</t>
  </si>
  <si>
    <t>1.23.3.03.087</t>
  </si>
  <si>
    <t>Val-d´Illiez Sté de tir Les Carabiniers</t>
  </si>
  <si>
    <t>1.24.0.04.017</t>
  </si>
  <si>
    <t>Val-de-Ruz Sté de tir Air Comprimé</t>
  </si>
  <si>
    <t>1.24.0.03.078</t>
  </si>
  <si>
    <t>Val-de-Travers, Tir Sportif Val-de-Travers</t>
  </si>
  <si>
    <t>1.02.4.01.109</t>
  </si>
  <si>
    <t>Vechigen Sportschützen</t>
  </si>
  <si>
    <t>1.23.0.04.080</t>
  </si>
  <si>
    <t>Visp-Eyholz Sportschützen</t>
  </si>
  <si>
    <t>Vuadens Sté de tir carabine 10m</t>
  </si>
  <si>
    <t>Vully-Broye Sté de tir Air comprimé</t>
  </si>
  <si>
    <t>1.01.0.06.131</t>
  </si>
  <si>
    <t>Wädenswil Schützenverein</t>
  </si>
  <si>
    <t>1.01.0.14.045</t>
  </si>
  <si>
    <t>Wallisellen Sportschützengesellschaft</t>
  </si>
  <si>
    <t>1.02.5.06.128</t>
  </si>
  <si>
    <t>Walperswil Feldschützen</t>
  </si>
  <si>
    <t>1.11.0.07.039</t>
  </si>
  <si>
    <t>Wangen bei Olten Sportschützen</t>
  </si>
  <si>
    <t>1.41.0.00.002</t>
  </si>
  <si>
    <t>Wangen Luftgewehrschützen</t>
  </si>
  <si>
    <t>1.02.4.00.116</t>
  </si>
  <si>
    <t>Wattenwil Kleinkaliberschützen</t>
  </si>
  <si>
    <t>1.17.0.07.112</t>
  </si>
  <si>
    <t>Weesen, Schützenverein</t>
  </si>
  <si>
    <t>1.20.0.08.179</t>
  </si>
  <si>
    <t>Weinfelden Schützengesellschaft</t>
  </si>
  <si>
    <t>1.19.0.02.046</t>
  </si>
  <si>
    <t xml:space="preserve">Wettingen-Würenlos Sportschützen </t>
  </si>
  <si>
    <t>1.01.0.01.138</t>
  </si>
  <si>
    <t>Wettswil am Albis Feldschützenverein</t>
  </si>
  <si>
    <t>1.01.0.05.140</t>
  </si>
  <si>
    <t>Wetzikon Schützengesellschaft</t>
  </si>
  <si>
    <t>1.17.0.12.127</t>
  </si>
  <si>
    <t>Wil SG Stadtschützen</t>
  </si>
  <si>
    <t>1.01.0.12.049</t>
  </si>
  <si>
    <t>Wila-Turbenthal Sportschützen</t>
  </si>
  <si>
    <t>1.03.0.05.136</t>
  </si>
  <si>
    <t>Willisau Schützenverein</t>
  </si>
  <si>
    <t>1.11.0.04.241</t>
  </si>
  <si>
    <t>Winistorf Sportschützen</t>
  </si>
  <si>
    <t>1.01.0.12.051</t>
  </si>
  <si>
    <t>Winterthur-Stadt Sportschützen</t>
  </si>
  <si>
    <t>1.19.0.02.318</t>
  </si>
  <si>
    <t>Würenlos Schützengesellschaft</t>
  </si>
  <si>
    <t>1.22.9.04.041</t>
  </si>
  <si>
    <t>Yverdon, Carabiniers d´Yverdon</t>
  </si>
  <si>
    <t>1.02.4.01.124</t>
  </si>
  <si>
    <t>Zollikofen, 10-Meter-Schützen</t>
  </si>
  <si>
    <t>1.19.0.03.051</t>
  </si>
  <si>
    <t>Zufikon Luftgewehrschützen</t>
  </si>
  <si>
    <t>1.13.0.04.115</t>
  </si>
  <si>
    <t>Zunzgen-Tenniken Schiessverein</t>
  </si>
  <si>
    <t>1.01.0.14.055</t>
  </si>
  <si>
    <t>Zürich 11 Sportschützen</t>
  </si>
  <si>
    <t>1.01.0.11.179</t>
  </si>
  <si>
    <t>Zürich Schützengesellschaft der Stadt</t>
  </si>
  <si>
    <t>1.01.0.14.058</t>
  </si>
  <si>
    <t>Zürich-Aussersihl Sportschützen-Gesellschaft</t>
  </si>
  <si>
    <t>1.01.0.11.173</t>
  </si>
  <si>
    <t>Zürich-Neumünster Standschützengesellschaft</t>
  </si>
  <si>
    <t>1.02.1.00.125</t>
  </si>
  <si>
    <t>Zweisimmen-St.Stephan Sportschützen</t>
  </si>
  <si>
    <t>Name</t>
  </si>
  <si>
    <t>Vorname</t>
  </si>
  <si>
    <t>Rang_E</t>
  </si>
  <si>
    <t>UV</t>
  </si>
  <si>
    <t>Lizenznummer</t>
  </si>
  <si>
    <t>Nachname</t>
  </si>
  <si>
    <t>Abkürzung</t>
  </si>
  <si>
    <t>Verband</t>
  </si>
  <si>
    <t>Verbände</t>
  </si>
  <si>
    <t>Verbandsnummer</t>
  </si>
  <si>
    <t>AG</t>
  </si>
  <si>
    <t>AGSV</t>
  </si>
  <si>
    <r>
      <rPr>
        <b/>
        <sz val="9"/>
        <color theme="1"/>
        <rFont val="Arial"/>
        <family val="2"/>
      </rPr>
      <t>Aargauer</t>
    </r>
    <r>
      <rPr>
        <sz val="9"/>
        <color theme="1"/>
        <rFont val="Arial"/>
        <family val="2"/>
      </rPr>
      <t xml:space="preserve"> Schiesssportverband</t>
    </r>
  </si>
  <si>
    <t>GE</t>
  </si>
  <si>
    <t>ASGT</t>
  </si>
  <si>
    <r>
      <t xml:space="preserve">Association sportive </t>
    </r>
    <r>
      <rPr>
        <b/>
        <sz val="9"/>
        <color theme="1"/>
        <rFont val="Arial"/>
        <family val="2"/>
      </rPr>
      <t>genevoise</t>
    </r>
    <r>
      <rPr>
        <sz val="9"/>
        <color theme="1"/>
        <rFont val="Arial"/>
        <family val="2"/>
      </rPr>
      <t xml:space="preserve"> de Tir </t>
    </r>
  </si>
  <si>
    <t>VD</t>
  </si>
  <si>
    <t>AVTS</t>
  </si>
  <si>
    <r>
      <t>Association</t>
    </r>
    <r>
      <rPr>
        <b/>
        <sz val="9"/>
        <color theme="1"/>
        <rFont val="Arial"/>
        <family val="2"/>
      </rPr>
      <t xml:space="preserve"> Vaudoise </t>
    </r>
    <r>
      <rPr>
        <sz val="9"/>
        <color theme="1"/>
        <rFont val="Arial"/>
        <family val="2"/>
      </rPr>
      <t>de Tir Sportif</t>
    </r>
  </si>
  <si>
    <t>BE</t>
  </si>
  <si>
    <t>BSSV</t>
  </si>
  <si>
    <r>
      <rPr>
        <b/>
        <sz val="9"/>
        <color theme="1"/>
        <rFont val="Arial"/>
        <family val="2"/>
      </rPr>
      <t>Berner</t>
    </r>
    <r>
      <rPr>
        <sz val="9"/>
        <color theme="1"/>
        <rFont val="Arial"/>
        <family val="2"/>
      </rPr>
      <t xml:space="preserve"> Schiesssportverband</t>
    </r>
  </si>
  <si>
    <t>GR</t>
  </si>
  <si>
    <t>BSV</t>
  </si>
  <si>
    <r>
      <rPr>
        <b/>
        <sz val="9"/>
        <color theme="1"/>
        <rFont val="Arial"/>
        <family val="2"/>
      </rPr>
      <t>Bündner</t>
    </r>
    <r>
      <rPr>
        <sz val="9"/>
        <color theme="1"/>
        <rFont val="Arial"/>
        <family val="2"/>
      </rPr>
      <t xml:space="preserve"> Schiesssportverband</t>
    </r>
  </si>
  <si>
    <t>JU</t>
  </si>
  <si>
    <t>FJT</t>
  </si>
  <si>
    <r>
      <t xml:space="preserve">Fédération </t>
    </r>
    <r>
      <rPr>
        <b/>
        <sz val="9"/>
        <color theme="1"/>
        <rFont val="Arial"/>
        <family val="2"/>
      </rPr>
      <t>Jurassienne</t>
    </r>
    <r>
      <rPr>
        <sz val="9"/>
        <color theme="1"/>
        <rFont val="Arial"/>
        <family val="2"/>
      </rPr>
      <t xml:space="preserve"> de Tir (FJT)</t>
    </r>
  </si>
  <si>
    <t>TI</t>
  </si>
  <si>
    <t>FTST</t>
  </si>
  <si>
    <r>
      <t xml:space="preserve">Federazione </t>
    </r>
    <r>
      <rPr>
        <b/>
        <sz val="9"/>
        <color theme="1"/>
        <rFont val="Arial"/>
        <family val="2"/>
      </rPr>
      <t>Ticinese</t>
    </r>
    <r>
      <rPr>
        <sz val="9"/>
        <color theme="1"/>
        <rFont val="Arial"/>
        <family val="2"/>
      </rPr>
      <t xml:space="preserve"> delle Società di Tiro</t>
    </r>
  </si>
  <si>
    <t>GL</t>
  </si>
  <si>
    <t>KSVGL</t>
  </si>
  <si>
    <r>
      <t>Glarner</t>
    </r>
    <r>
      <rPr>
        <sz val="9"/>
        <color theme="1"/>
        <rFont val="Arial"/>
        <family val="2"/>
      </rPr>
      <t xml:space="preserve"> Kantonal Schützenverband</t>
    </r>
  </si>
  <si>
    <t>SG</t>
  </si>
  <si>
    <t>OSPSV</t>
  </si>
  <si>
    <r>
      <rPr>
        <b/>
        <sz val="9"/>
        <color theme="1"/>
        <rFont val="Arial"/>
        <family val="2"/>
      </rPr>
      <t xml:space="preserve">Ostschweizer </t>
    </r>
    <r>
      <rPr>
        <sz val="9"/>
        <color theme="1"/>
        <rFont val="Arial"/>
        <family val="2"/>
      </rPr>
      <t>Schiesssportverband</t>
    </r>
  </si>
  <si>
    <t>FR</t>
  </si>
  <si>
    <t>SH</t>
  </si>
  <si>
    <t>SHKSV</t>
  </si>
  <si>
    <t>Schaffhauser Kantonalschützenverband</t>
  </si>
  <si>
    <t>NE</t>
  </si>
  <si>
    <t>SNTS</t>
  </si>
  <si>
    <r>
      <t xml:space="preserve">Société </t>
    </r>
    <r>
      <rPr>
        <b/>
        <sz val="9"/>
        <rFont val="Arial"/>
        <family val="2"/>
      </rPr>
      <t xml:space="preserve">Neuchâteloise </t>
    </r>
    <r>
      <rPr>
        <sz val="9"/>
        <rFont val="Arial"/>
        <family val="2"/>
      </rPr>
      <t>de Tir Sportif</t>
    </r>
  </si>
  <si>
    <t>SO</t>
  </si>
  <si>
    <t>SOSV</t>
  </si>
  <si>
    <r>
      <rPr>
        <b/>
        <sz val="9"/>
        <color theme="1"/>
        <rFont val="Arial"/>
        <family val="2"/>
      </rPr>
      <t>Solothurner</t>
    </r>
    <r>
      <rPr>
        <sz val="9"/>
        <color theme="1"/>
        <rFont val="Arial"/>
        <family val="2"/>
      </rPr>
      <t xml:space="preserve"> Schiesssportverband</t>
    </r>
  </si>
  <si>
    <t>SG/SZ</t>
  </si>
  <si>
    <t>SSVL</t>
  </si>
  <si>
    <r>
      <t xml:space="preserve">Sportschützenverband an der </t>
    </r>
    <r>
      <rPr>
        <b/>
        <sz val="9"/>
        <color theme="1"/>
        <rFont val="Arial"/>
        <family val="2"/>
      </rPr>
      <t>Linth</t>
    </r>
  </si>
  <si>
    <t>BS</t>
  </si>
  <si>
    <t>SVRB</t>
  </si>
  <si>
    <r>
      <t xml:space="preserve">Schiesssportverband Region </t>
    </r>
    <r>
      <rPr>
        <b/>
        <sz val="9"/>
        <color theme="1"/>
        <rFont val="Arial"/>
        <family val="2"/>
      </rPr>
      <t>Basel</t>
    </r>
  </si>
  <si>
    <t>VS</t>
  </si>
  <si>
    <t>WSSV</t>
  </si>
  <si>
    <r>
      <rPr>
        <sz val="9"/>
        <color theme="1"/>
        <rFont val="Arial"/>
        <family val="2"/>
      </rPr>
      <t xml:space="preserve">Fedération Sportive </t>
    </r>
    <r>
      <rPr>
        <b/>
        <sz val="9"/>
        <color theme="1"/>
        <rFont val="Arial"/>
        <family val="2"/>
      </rPr>
      <t>Valaisanne</t>
    </r>
    <r>
      <rPr>
        <sz val="9"/>
        <color theme="1"/>
        <rFont val="Arial"/>
        <family val="2"/>
      </rPr>
      <t xml:space="preserve"> de Tir</t>
    </r>
  </si>
  <si>
    <t>ZH</t>
  </si>
  <si>
    <t>ZHSV</t>
  </si>
  <si>
    <r>
      <rPr>
        <b/>
        <sz val="9"/>
        <color theme="1"/>
        <rFont val="Arial"/>
        <family val="2"/>
      </rPr>
      <t>Zürcher</t>
    </r>
    <r>
      <rPr>
        <sz val="9"/>
        <color theme="1"/>
        <rFont val="Arial"/>
        <family val="2"/>
      </rPr>
      <t xml:space="preserve"> Schiesssportverband</t>
    </r>
  </si>
  <si>
    <t>LU</t>
  </si>
  <si>
    <t>ZSV</t>
  </si>
  <si>
    <t>Zentralschweizerischer Sportschützen Verband</t>
  </si>
  <si>
    <t>LKSV</t>
  </si>
  <si>
    <t>Luzerner Kantonalschützenverein</t>
  </si>
  <si>
    <t>D</t>
  </si>
  <si>
    <t>F</t>
  </si>
  <si>
    <t>I</t>
  </si>
  <si>
    <t>SGM-G10</t>
  </si>
  <si>
    <t>Schweizer Gruppenmeisterschaft Gewehr 10m (SGM-G10)</t>
  </si>
  <si>
    <t>Championnat suisse de groupes carabine 10m (CSG C-10)</t>
  </si>
  <si>
    <t>Campionato svizzero a gruppi fucile 10m (CSG-F10)</t>
  </si>
  <si>
    <t>2026/2027</t>
  </si>
  <si>
    <t>SGM-G10 / CSG C-10 / CSG-F10</t>
  </si>
  <si>
    <r>
      <t xml:space="preserve">Meldeblatt                   </t>
    </r>
    <r>
      <rPr>
        <b/>
        <sz val="10"/>
        <color theme="1"/>
        <rFont val="Arial"/>
        <family val="2"/>
      </rPr>
      <t>2026/2027</t>
    </r>
  </si>
  <si>
    <t>Martin Brupbacher, Auswertung SGM-G10 Feldmatt 12, 6030 Ebikon</t>
  </si>
  <si>
    <t>SGM-G50</t>
  </si>
  <si>
    <t>Schweizer Gruppenmeisterschaft Gewehr 50m (SGM-G50)</t>
  </si>
  <si>
    <t>Championnat suisse de groupes carabine 50m (CSG C-50)</t>
  </si>
  <si>
    <t>Campionato svizzero a gruppi fucile 50m (CSG-F50)</t>
  </si>
  <si>
    <t>SGM-G50 / CSG C-50 / CSG-F50</t>
  </si>
  <si>
    <r>
      <t xml:space="preserve">Meldeblatt                   </t>
    </r>
    <r>
      <rPr>
        <b/>
        <sz val="10"/>
        <color theme="1"/>
        <rFont val="Arial"/>
        <family val="2"/>
      </rPr>
      <t>2026</t>
    </r>
  </si>
  <si>
    <t>jacques.moullet@swissshooting.ch</t>
  </si>
  <si>
    <t>Jacques Moullet, Auswertung SGM-G50, Nierlet 115, 1740 Neyruz</t>
  </si>
  <si>
    <t>Bitte richtige Auswahl treffen, 
Veuillez faire le bon choix, 
Si prega di selezionare la risposta corretta</t>
  </si>
  <si>
    <t>Scheibe_E</t>
  </si>
  <si>
    <t>Rang_U21</t>
  </si>
  <si>
    <t>Scheibe_U21</t>
  </si>
  <si>
    <t>Rang_U17</t>
  </si>
  <si>
    <t>Scheibe_U17</t>
  </si>
  <si>
    <r>
      <t>Anmeldungen elektronisch bis spätestens</t>
    </r>
    <r>
      <rPr>
        <b/>
        <sz val="11"/>
        <color indexed="10"/>
        <rFont val="Arial"/>
        <family val="2"/>
      </rPr>
      <t xml:space="preserve"> Mo 09.02.202</t>
    </r>
    <r>
      <rPr>
        <b/>
        <sz val="11"/>
        <color rgb="FFFF0000"/>
        <rFont val="Arial"/>
        <family val="2"/>
      </rPr>
      <t>6 / 18.00 Uhr</t>
    </r>
    <r>
      <rPr>
        <b/>
        <sz val="11"/>
        <rFont val="Arial"/>
        <family val="2"/>
      </rPr>
      <t xml:space="preserve"> per E-Mail an:</t>
    </r>
  </si>
  <si>
    <r>
      <t xml:space="preserve">Inscriptions par voie électronique au plus tard le </t>
    </r>
    <r>
      <rPr>
        <b/>
        <sz val="11"/>
        <color rgb="FFFF0000"/>
        <rFont val="Arial"/>
        <family val="2"/>
      </rPr>
      <t>lundi 09.02.2026</t>
    </r>
    <r>
      <rPr>
        <b/>
        <sz val="11"/>
        <rFont val="Arial"/>
        <family val="2"/>
      </rPr>
      <t xml:space="preserve"> par e-mail à :</t>
    </r>
  </si>
  <si>
    <r>
      <t xml:space="preserve">Iscrizioni elettroniche entro e non oltre </t>
    </r>
    <r>
      <rPr>
        <b/>
        <sz val="11"/>
        <color rgb="FFFF0000"/>
        <rFont val="Arial"/>
        <family val="2"/>
      </rPr>
      <t>lunedì 09.02.2026</t>
    </r>
    <r>
      <rPr>
        <b/>
        <sz val="11"/>
        <rFont val="Arial"/>
        <family val="2"/>
      </rPr>
      <t xml:space="preserve"> via e-mail a:</t>
    </r>
  </si>
  <si>
    <t>Verband/fédération:</t>
  </si>
  <si>
    <t>Finale du championnat suisse de groupes G10m</t>
  </si>
  <si>
    <t>Meldedaten Gruppen / Données d'annonce des groupes</t>
  </si>
  <si>
    <t>V1.3 vom 02.02.2026</t>
  </si>
  <si>
    <t>FSFT</t>
  </si>
  <si>
    <r>
      <t xml:space="preserve">Fédération sportive </t>
    </r>
    <r>
      <rPr>
        <b/>
        <sz val="9"/>
        <color theme="1"/>
        <rFont val="Arial"/>
        <family val="2"/>
      </rPr>
      <t>fribourgeoise</t>
    </r>
    <r>
      <rPr>
        <sz val="9"/>
        <color theme="1"/>
        <rFont val="Arial"/>
        <family val="2"/>
      </rPr>
      <t xml:space="preserve"> de tir</t>
    </r>
  </si>
  <si>
    <t>Altishofen-Nebikon Sebastiansgesellschaft</t>
  </si>
  <si>
    <t>1.03.0.05.005</t>
  </si>
  <si>
    <t>1.10.0.07.901</t>
  </si>
  <si>
    <t>1.10.0.03.901</t>
  </si>
  <si>
    <t>1.10.0.01.906</t>
  </si>
  <si>
    <t>1.01.0.03.036</t>
  </si>
  <si>
    <t>1.10.0.05.902</t>
  </si>
  <si>
    <t>1.10.0.01.902</t>
  </si>
  <si>
    <t>1.11.0.04.010</t>
  </si>
  <si>
    <t>1.10.0.01.903</t>
  </si>
  <si>
    <t>1.10.0.07.903</t>
  </si>
  <si>
    <t>1.10.0.06.902</t>
  </si>
  <si>
    <t>1.10.0.03.905</t>
  </si>
  <si>
    <t>1.10.0.04.902</t>
  </si>
  <si>
    <t>1.10.0.02.903</t>
  </si>
  <si>
    <t>1.10.0.05.901</t>
  </si>
  <si>
    <t>1.10.0.03.906</t>
  </si>
  <si>
    <t>1.10.0.06.901</t>
  </si>
  <si>
    <t>Zürich-Hirslanden-Riesbach Inf.-Schiessverein</t>
  </si>
  <si>
    <t>1.01.0.11.162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</si>
</sst>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"/>
    <numFmt numFmtId="165" formatCode="yyyy"/>
  </numFmts>
  <fonts count="71" x14ac:knownFonts="1">
    <font>
      <sz val="10"/>
      <name val="Arial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0"/>
      <name val="Arial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u/>
      <sz val="10"/>
      <color indexed="12"/>
      <name val="Arial"/>
      <family val="2"/>
    </font>
    <font>
      <sz val="11"/>
      <color indexed="19"/>
      <name val="Arial"/>
      <family val="2"/>
    </font>
    <font>
      <sz val="11"/>
      <color indexed="20"/>
      <name val="Calibri"/>
      <family val="2"/>
    </font>
    <font>
      <sz val="11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b/>
      <sz val="20"/>
      <name val="Arial"/>
      <family val="2"/>
    </font>
    <font>
      <sz val="20"/>
      <name val="Arial"/>
      <family val="2"/>
    </font>
    <font>
      <b/>
      <u/>
      <sz val="10"/>
      <name val="Arial"/>
      <family val="2"/>
    </font>
    <font>
      <b/>
      <u/>
      <sz val="18"/>
      <name val="Arial"/>
      <family val="2"/>
    </font>
    <font>
      <b/>
      <sz val="10"/>
      <name val="Arial"/>
      <family val="2"/>
    </font>
    <font>
      <b/>
      <u/>
      <sz val="20"/>
      <name val="Arial"/>
      <family val="2"/>
    </font>
    <font>
      <i/>
      <sz val="11"/>
      <name val="Arial"/>
      <family val="2"/>
    </font>
    <font>
      <b/>
      <i/>
      <u/>
      <sz val="11"/>
      <color indexed="48"/>
      <name val="Arial"/>
      <family val="2"/>
    </font>
    <font>
      <b/>
      <i/>
      <sz val="11"/>
      <name val="Arial"/>
      <family val="2"/>
    </font>
    <font>
      <i/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i/>
      <sz val="7"/>
      <name val="Arial"/>
      <family val="2"/>
    </font>
    <font>
      <b/>
      <sz val="10"/>
      <color indexed="12"/>
      <name val="Arial"/>
      <family val="2"/>
    </font>
    <font>
      <b/>
      <sz val="16"/>
      <color indexed="9"/>
      <name val="Arial"/>
      <family val="2"/>
    </font>
    <font>
      <b/>
      <sz val="11"/>
      <color indexed="10"/>
      <name val="Arial"/>
      <family val="2"/>
    </font>
    <font>
      <b/>
      <sz val="12"/>
      <color indexed="12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i/>
      <sz val="12"/>
      <name val="Arial"/>
      <family val="2"/>
    </font>
    <font>
      <i/>
      <sz val="9"/>
      <color indexed="10"/>
      <name val="Arial"/>
      <family val="2"/>
    </font>
    <font>
      <u/>
      <sz val="8"/>
      <color indexed="12"/>
      <name val="Arial"/>
      <family val="2"/>
    </font>
    <font>
      <b/>
      <sz val="12"/>
      <color rgb="FF0000FF"/>
      <name val="Arial"/>
      <family val="2"/>
    </font>
    <font>
      <sz val="12"/>
      <name val="Arial"/>
      <family val="2"/>
    </font>
    <font>
      <b/>
      <u/>
      <sz val="14"/>
      <color indexed="12"/>
      <name val="Arial"/>
      <family val="2"/>
    </font>
    <font>
      <sz val="16"/>
      <name val="Arial"/>
      <family val="2"/>
    </font>
    <font>
      <i/>
      <sz val="18"/>
      <name val="Arial"/>
      <family val="2"/>
    </font>
    <font>
      <sz val="11"/>
      <color theme="1"/>
      <name val="Calibri"/>
      <family val="2"/>
      <scheme val="minor"/>
    </font>
    <font>
      <sz val="18"/>
      <name val="Arial"/>
      <family val="2"/>
    </font>
    <font>
      <b/>
      <sz val="28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sz val="14"/>
      <name val="Arial"/>
      <family val="2"/>
    </font>
    <font>
      <sz val="10"/>
      <color rgb="FF0070C0"/>
      <name val="Arial"/>
      <family val="2"/>
    </font>
    <font>
      <sz val="8"/>
      <name val="Arial"/>
    </font>
    <font>
      <b/>
      <u/>
      <sz val="11"/>
      <color indexed="12"/>
      <name val="Arial"/>
      <family val="2"/>
    </font>
    <font>
      <b/>
      <sz val="11"/>
      <color rgb="FFFF000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B9DA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21" borderId="0" applyNumberFormat="0" applyBorder="0" applyAlignment="0" applyProtection="0"/>
    <xf numFmtId="0" fontId="6" fillId="22" borderId="4" applyNumberFormat="0" applyFont="0" applyAlignment="0" applyProtection="0"/>
    <xf numFmtId="0" fontId="13" fillId="3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>
      <alignment wrapText="1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 applyNumberFormat="0" applyFill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23" borderId="9" applyNumberFormat="0" applyAlignment="0" applyProtection="0"/>
    <xf numFmtId="0" fontId="51" fillId="0" borderId="0"/>
    <xf numFmtId="0" fontId="59" fillId="0" borderId="0" applyNumberFormat="0" applyFill="0" applyBorder="0" applyAlignment="0" applyProtection="0"/>
  </cellStyleXfs>
  <cellXfs count="144">
    <xf numFmtId="0" fontId="0" fillId="0" borderId="0" xfId="0"/>
    <xf numFmtId="0" fontId="0" fillId="0" borderId="0" xfId="0" applyAlignment="1">
      <alignment horizontal="center"/>
    </xf>
    <xf numFmtId="0" fontId="23" fillId="0" borderId="0" xfId="0" applyFont="1" applyAlignment="1">
      <alignment horizontal="center" vertical="top"/>
    </xf>
    <xf numFmtId="0" fontId="6" fillId="0" borderId="0" xfId="0" applyFont="1"/>
    <xf numFmtId="0" fontId="24" fillId="0" borderId="0" xfId="0" applyFont="1"/>
    <xf numFmtId="0" fontId="0" fillId="0" borderId="10" xfId="0" applyBorder="1"/>
    <xf numFmtId="0" fontId="24" fillId="0" borderId="0" xfId="0" applyFont="1" applyAlignment="1">
      <alignment horizontal="center"/>
    </xf>
    <xf numFmtId="0" fontId="0" fillId="0" borderId="10" xfId="0" applyBorder="1" applyAlignment="1">
      <alignment horizontal="center"/>
    </xf>
    <xf numFmtId="0" fontId="25" fillId="0" borderId="0" xfId="0" applyFont="1"/>
    <xf numFmtId="0" fontId="6" fillId="0" borderId="0" xfId="0" applyFont="1" applyAlignment="1">
      <alignment horizontal="right"/>
    </xf>
    <xf numFmtId="0" fontId="31" fillId="0" borderId="0" xfId="0" applyFont="1"/>
    <xf numFmtId="0" fontId="32" fillId="24" borderId="0" xfId="0" applyFont="1" applyFill="1" applyAlignment="1">
      <alignment horizontal="left" vertical="center"/>
    </xf>
    <xf numFmtId="0" fontId="33" fillId="24" borderId="0" xfId="0" applyFont="1" applyFill="1" applyAlignment="1">
      <alignment vertical="center"/>
    </xf>
    <xf numFmtId="0" fontId="33" fillId="0" borderId="0" xfId="0" applyFont="1" applyAlignment="1">
      <alignment vertical="center"/>
    </xf>
    <xf numFmtId="0" fontId="35" fillId="0" borderId="0" xfId="0" applyFont="1" applyAlignment="1">
      <alignment vertical="center" wrapText="1"/>
    </xf>
    <xf numFmtId="0" fontId="36" fillId="25" borderId="0" xfId="0" applyFont="1" applyFill="1" applyAlignment="1" applyProtection="1">
      <alignment horizontal="center" vertical="center"/>
      <protection locked="0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 wrapText="1"/>
    </xf>
    <xf numFmtId="0" fontId="39" fillId="0" borderId="0" xfId="0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8" fillId="0" borderId="4" xfId="0" applyFont="1" applyBorder="1" applyAlignment="1">
      <alignment horizontal="left" vertical="center"/>
    </xf>
    <xf numFmtId="0" fontId="33" fillId="0" borderId="12" xfId="0" applyFont="1" applyBorder="1" applyAlignment="1">
      <alignment vertical="center"/>
    </xf>
    <xf numFmtId="0" fontId="33" fillId="0" borderId="4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40" fillId="0" borderId="0" xfId="0" applyFont="1" applyAlignment="1">
      <alignment vertical="center"/>
    </xf>
    <xf numFmtId="0" fontId="46" fillId="0" borderId="13" xfId="0" applyFont="1" applyBorder="1" applyAlignment="1">
      <alignment horizontal="left" vertical="center"/>
    </xf>
    <xf numFmtId="0" fontId="41" fillId="0" borderId="0" xfId="0" applyFont="1" applyAlignment="1">
      <alignment horizontal="right" vertical="center"/>
    </xf>
    <xf numFmtId="0" fontId="40" fillId="0" borderId="0" xfId="0" applyFont="1" applyAlignment="1">
      <alignment horizontal="left" vertical="center"/>
    </xf>
    <xf numFmtId="0" fontId="40" fillId="0" borderId="0" xfId="0" applyFont="1" applyAlignment="1">
      <alignment horizontal="right" vertical="center"/>
    </xf>
    <xf numFmtId="0" fontId="42" fillId="0" borderId="0" xfId="0" applyFont="1" applyAlignment="1">
      <alignment horizontal="right" vertical="center"/>
    </xf>
    <xf numFmtId="0" fontId="43" fillId="0" borderId="0" xfId="0" applyFont="1"/>
    <xf numFmtId="0" fontId="42" fillId="0" borderId="0" xfId="0" applyFont="1"/>
    <xf numFmtId="0" fontId="45" fillId="0" borderId="0" xfId="32" applyFont="1" applyFill="1" applyAlignment="1" applyProtection="1"/>
    <xf numFmtId="0" fontId="0" fillId="0" borderId="0" xfId="0" applyAlignment="1">
      <alignment horizontal="left"/>
    </xf>
    <xf numFmtId="0" fontId="0" fillId="0" borderId="0" xfId="0" applyAlignment="1">
      <alignment vertical="top" wrapText="1"/>
    </xf>
    <xf numFmtId="0" fontId="29" fillId="0" borderId="0" xfId="0" applyFont="1"/>
    <xf numFmtId="0" fontId="28" fillId="0" borderId="0" xfId="0" applyFont="1"/>
    <xf numFmtId="0" fontId="30" fillId="0" borderId="0" xfId="0" applyFont="1"/>
    <xf numFmtId="0" fontId="27" fillId="0" borderId="0" xfId="0" applyFont="1" applyAlignment="1">
      <alignment horizontal="left"/>
    </xf>
    <xf numFmtId="0" fontId="51" fillId="0" borderId="0" xfId="81"/>
    <xf numFmtId="165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0" fontId="54" fillId="0" borderId="0" xfId="81" applyFont="1"/>
    <xf numFmtId="0" fontId="55" fillId="0" borderId="0" xfId="81" applyFont="1"/>
    <xf numFmtId="0" fontId="54" fillId="0" borderId="0" xfId="81" applyFont="1" applyAlignment="1">
      <alignment horizontal="left"/>
    </xf>
    <xf numFmtId="0" fontId="54" fillId="37" borderId="0" xfId="81" applyFont="1" applyFill="1" applyAlignment="1">
      <alignment horizontal="center"/>
    </xf>
    <xf numFmtId="0" fontId="54" fillId="0" borderId="11" xfId="81" applyFont="1" applyBorder="1"/>
    <xf numFmtId="0" fontId="54" fillId="0" borderId="11" xfId="81" applyFont="1" applyBorder="1" applyAlignment="1">
      <alignment horizontal="center"/>
    </xf>
    <xf numFmtId="0" fontId="54" fillId="0" borderId="0" xfId="81" applyFont="1" applyAlignment="1">
      <alignment horizontal="center"/>
    </xf>
    <xf numFmtId="0" fontId="54" fillId="0" borderId="0" xfId="81" applyFont="1" applyAlignment="1">
      <alignment horizontal="left" vertical="top"/>
    </xf>
    <xf numFmtId="0" fontId="56" fillId="0" borderId="11" xfId="81" applyFont="1" applyBorder="1" applyAlignment="1">
      <alignment horizontal="center" vertical="center"/>
    </xf>
    <xf numFmtId="0" fontId="1" fillId="0" borderId="11" xfId="81" applyFont="1" applyBorder="1" applyAlignment="1">
      <alignment vertical="center"/>
    </xf>
    <xf numFmtId="0" fontId="57" fillId="0" borderId="11" xfId="81" applyFont="1" applyBorder="1" applyAlignment="1">
      <alignment vertical="center"/>
    </xf>
    <xf numFmtId="2" fontId="54" fillId="0" borderId="11" xfId="81" applyNumberFormat="1" applyFont="1" applyBorder="1" applyAlignment="1">
      <alignment horizontal="center"/>
    </xf>
    <xf numFmtId="0" fontId="56" fillId="0" borderId="0" xfId="81" applyFont="1" applyAlignment="1">
      <alignment horizontal="center" vertical="center"/>
    </xf>
    <xf numFmtId="0" fontId="1" fillId="0" borderId="0" xfId="81" applyFont="1" applyAlignment="1">
      <alignment vertical="center"/>
    </xf>
    <xf numFmtId="0" fontId="57" fillId="0" borderId="0" xfId="81" applyFont="1" applyAlignment="1">
      <alignment vertical="center"/>
    </xf>
    <xf numFmtId="0" fontId="42" fillId="0" borderId="0" xfId="82" applyFont="1" applyBorder="1" applyAlignment="1">
      <alignment vertical="center"/>
    </xf>
    <xf numFmtId="0" fontId="58" fillId="0" borderId="11" xfId="81" applyFont="1" applyBorder="1" applyAlignment="1">
      <alignment vertical="center"/>
    </xf>
    <xf numFmtId="0" fontId="42" fillId="0" borderId="11" xfId="82" applyFont="1" applyFill="1" applyBorder="1" applyAlignment="1">
      <alignment vertical="center"/>
    </xf>
    <xf numFmtId="0" fontId="60" fillId="0" borderId="11" xfId="81" applyFont="1" applyBorder="1" applyAlignment="1">
      <alignment horizontal="center" vertical="center"/>
    </xf>
    <xf numFmtId="0" fontId="61" fillId="0" borderId="11" xfId="81" applyFont="1" applyBorder="1" applyAlignment="1">
      <alignment vertical="center"/>
    </xf>
    <xf numFmtId="0" fontId="54" fillId="32" borderId="0" xfId="81" applyFont="1" applyFill="1" applyAlignment="1">
      <alignment horizontal="center"/>
    </xf>
    <xf numFmtId="0" fontId="1" fillId="0" borderId="0" xfId="81" applyFont="1"/>
    <xf numFmtId="0" fontId="1" fillId="0" borderId="0" xfId="81" applyFont="1" applyAlignment="1">
      <alignment horizontal="left"/>
    </xf>
    <xf numFmtId="0" fontId="63" fillId="0" borderId="0" xfId="82" applyFont="1" applyFill="1"/>
    <xf numFmtId="0" fontId="62" fillId="0" borderId="0" xfId="81" applyFont="1"/>
    <xf numFmtId="0" fontId="63" fillId="0" borderId="0" xfId="82" applyFont="1" applyBorder="1" applyAlignment="1"/>
    <xf numFmtId="0" fontId="64" fillId="0" borderId="0" xfId="0" applyFont="1"/>
    <xf numFmtId="0" fontId="52" fillId="0" borderId="0" xfId="0" applyFont="1"/>
    <xf numFmtId="0" fontId="6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29" fillId="0" borderId="0" xfId="0" applyFont="1" applyAlignment="1">
      <alignment horizontal="left" vertical="center"/>
    </xf>
    <xf numFmtId="0" fontId="53" fillId="0" borderId="0" xfId="0" applyFont="1" applyAlignment="1">
      <alignment horizontal="center"/>
    </xf>
    <xf numFmtId="0" fontId="50" fillId="0" borderId="0" xfId="0" applyFont="1" applyAlignment="1">
      <alignment horizontal="center" vertical="top"/>
    </xf>
    <xf numFmtId="0" fontId="48" fillId="0" borderId="0" xfId="32" applyFont="1" applyAlignment="1" applyProtection="1"/>
    <xf numFmtId="164" fontId="6" fillId="38" borderId="11" xfId="0" applyNumberFormat="1" applyFont="1" applyFill="1" applyBorder="1" applyAlignment="1" applyProtection="1">
      <alignment horizontal="left"/>
      <protection locked="0"/>
    </xf>
    <xf numFmtId="0" fontId="6" fillId="38" borderId="11" xfId="0" applyFont="1" applyFill="1" applyBorder="1" applyProtection="1">
      <protection locked="0"/>
    </xf>
    <xf numFmtId="1" fontId="0" fillId="38" borderId="11" xfId="0" applyNumberFormat="1" applyFill="1" applyBorder="1" applyAlignment="1" applyProtection="1">
      <alignment horizontal="center" vertical="center"/>
      <protection locked="0"/>
    </xf>
    <xf numFmtId="17" fontId="6" fillId="38" borderId="11" xfId="0" applyNumberFormat="1" applyFont="1" applyFill="1" applyBorder="1" applyProtection="1">
      <protection locked="0"/>
    </xf>
    <xf numFmtId="1" fontId="0" fillId="0" borderId="0" xfId="0" applyNumberFormat="1" applyAlignment="1">
      <alignment horizontal="right"/>
    </xf>
    <xf numFmtId="0" fontId="49" fillId="0" borderId="0" xfId="0" applyFont="1" applyAlignment="1">
      <alignment vertical="center"/>
    </xf>
    <xf numFmtId="0" fontId="0" fillId="0" borderId="0" xfId="0" applyAlignment="1">
      <alignment vertical="center"/>
    </xf>
    <xf numFmtId="0" fontId="29" fillId="0" borderId="0" xfId="0" applyFont="1" applyAlignment="1">
      <alignment vertical="center"/>
    </xf>
    <xf numFmtId="0" fontId="33" fillId="0" borderId="0" xfId="0" applyFont="1"/>
    <xf numFmtId="0" fontId="6" fillId="38" borderId="15" xfId="0" applyFont="1" applyFill="1" applyBorder="1" applyProtection="1">
      <protection locked="0"/>
    </xf>
    <xf numFmtId="0" fontId="69" fillId="38" borderId="18" xfId="0" applyFont="1" applyFill="1" applyBorder="1" applyAlignment="1">
      <alignment vertical="center" wrapText="1"/>
    </xf>
    <xf numFmtId="0" fontId="70" fillId="0" borderId="0" xfId="81" applyFont="1"/>
    <xf numFmtId="0" fontId="70" fillId="0" borderId="11" xfId="81" applyFont="1" applyBorder="1"/>
    <xf numFmtId="0" fontId="70" fillId="38" borderId="11" xfId="81" applyFont="1" applyFill="1" applyBorder="1"/>
    <xf numFmtId="0" fontId="49" fillId="0" borderId="0" xfId="0" applyFont="1"/>
    <xf numFmtId="0" fontId="52" fillId="0" borderId="0" xfId="81" applyFont="1"/>
    <xf numFmtId="0" fontId="70" fillId="38" borderId="11" xfId="81" applyFont="1" applyFill="1" applyBorder="1" applyAlignment="1" applyProtection="1">
      <alignment vertical="center"/>
      <protection locked="0"/>
    </xf>
    <xf numFmtId="0" fontId="57" fillId="0" borderId="11" xfId="0" applyFont="1" applyBorder="1" applyAlignment="1">
      <alignment vertical="center"/>
    </xf>
    <xf numFmtId="0" fontId="42" fillId="0" borderId="14" xfId="0" applyFont="1" applyBorder="1" applyAlignment="1">
      <alignment horizontal="center"/>
    </xf>
    <xf numFmtId="0" fontId="42" fillId="0" borderId="18" xfId="0" applyFont="1" applyBorder="1" applyAlignment="1">
      <alignment horizontal="center"/>
    </xf>
    <xf numFmtId="0" fontId="42" fillId="0" borderId="15" xfId="0" applyFont="1" applyBorder="1" applyAlignment="1">
      <alignment horizontal="center"/>
    </xf>
    <xf numFmtId="0" fontId="53" fillId="0" borderId="0" xfId="0" applyFont="1" applyAlignment="1">
      <alignment horizontal="center"/>
    </xf>
    <xf numFmtId="0" fontId="50" fillId="0" borderId="0" xfId="0" applyFont="1" applyAlignment="1">
      <alignment horizontal="center" vertical="top"/>
    </xf>
    <xf numFmtId="0" fontId="11" fillId="0" borderId="19" xfId="32" applyBorder="1" applyAlignment="1" applyProtection="1">
      <alignment horizontal="center"/>
    </xf>
    <xf numFmtId="0" fontId="47" fillId="0" borderId="0" xfId="0" applyFont="1" applyAlignment="1">
      <alignment horizontal="right" vertical="center" wrapText="1"/>
    </xf>
    <xf numFmtId="0" fontId="52" fillId="0" borderId="0" xfId="0" applyFont="1" applyAlignment="1">
      <alignment horizontal="left" vertical="center"/>
    </xf>
    <xf numFmtId="0" fontId="65" fillId="0" borderId="0" xfId="0" applyFont="1" applyAlignment="1">
      <alignment horizontal="left" wrapText="1"/>
    </xf>
    <xf numFmtId="14" fontId="6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11" fillId="0" borderId="19" xfId="32" quotePrefix="1" applyBorder="1" applyAlignment="1" applyProtection="1">
      <alignment horizontal="center"/>
    </xf>
    <xf numFmtId="0" fontId="67" fillId="0" borderId="0" xfId="32" applyFont="1" applyAlignment="1" applyProtection="1">
      <alignment horizontal="left" vertical="center"/>
    </xf>
    <xf numFmtId="0" fontId="65" fillId="0" borderId="0" xfId="0" applyFont="1" applyAlignment="1">
      <alignment horizontal="left" vertical="top" wrapText="1"/>
    </xf>
    <xf numFmtId="0" fontId="27" fillId="0" borderId="0" xfId="0" applyFont="1" applyAlignment="1">
      <alignment horizontal="left"/>
    </xf>
    <xf numFmtId="0" fontId="34" fillId="24" borderId="0" xfId="0" applyFont="1" applyFill="1" applyAlignment="1">
      <alignment horizontal="right" vertical="center"/>
    </xf>
    <xf numFmtId="0" fontId="46" fillId="0" borderId="16" xfId="0" applyFont="1" applyBorder="1" applyAlignment="1">
      <alignment horizontal="left" vertical="center"/>
    </xf>
    <xf numFmtId="0" fontId="46" fillId="0" borderId="17" xfId="0" applyFont="1" applyBorder="1" applyAlignment="1">
      <alignment horizontal="left" vertical="center"/>
    </xf>
    <xf numFmtId="0" fontId="26" fillId="32" borderId="14" xfId="0" applyFont="1" applyFill="1" applyBorder="1" applyAlignment="1">
      <alignment horizontal="center" vertical="center"/>
    </xf>
    <xf numFmtId="0" fontId="26" fillId="32" borderId="18" xfId="0" applyFont="1" applyFill="1" applyBorder="1" applyAlignment="1">
      <alignment horizontal="center" vertical="center"/>
    </xf>
    <xf numFmtId="0" fontId="26" fillId="32" borderId="15" xfId="0" applyFont="1" applyFill="1" applyBorder="1" applyAlignment="1">
      <alignment horizontal="center" vertical="center"/>
    </xf>
    <xf numFmtId="0" fontId="33" fillId="26" borderId="14" xfId="0" applyFont="1" applyFill="1" applyBorder="1" applyAlignment="1">
      <alignment horizontal="center" vertical="center"/>
    </xf>
    <xf numFmtId="0" fontId="33" fillId="26" borderId="15" xfId="0" applyFont="1" applyFill="1" applyBorder="1" applyAlignment="1">
      <alignment horizontal="center" vertical="center"/>
    </xf>
    <xf numFmtId="0" fontId="33" fillId="27" borderId="14" xfId="0" applyFont="1" applyFill="1" applyBorder="1" applyAlignment="1">
      <alignment horizontal="center" vertical="center"/>
    </xf>
    <xf numFmtId="0" fontId="33" fillId="27" borderId="18" xfId="0" applyFont="1" applyFill="1" applyBorder="1" applyAlignment="1">
      <alignment horizontal="center" vertical="center"/>
    </xf>
    <xf numFmtId="0" fontId="33" fillId="27" borderId="15" xfId="0" applyFont="1" applyFill="1" applyBorder="1" applyAlignment="1">
      <alignment horizontal="center" vertical="center"/>
    </xf>
    <xf numFmtId="0" fontId="33" fillId="28" borderId="14" xfId="0" applyFont="1" applyFill="1" applyBorder="1" applyAlignment="1">
      <alignment horizontal="center" vertical="center"/>
    </xf>
    <xf numFmtId="0" fontId="33" fillId="28" borderId="15" xfId="0" applyFont="1" applyFill="1" applyBorder="1" applyAlignment="1">
      <alignment horizontal="center" vertical="center"/>
    </xf>
    <xf numFmtId="0" fontId="33" fillId="29" borderId="14" xfId="0" applyFont="1" applyFill="1" applyBorder="1" applyAlignment="1">
      <alignment horizontal="center" vertical="center"/>
    </xf>
    <xf numFmtId="0" fontId="33" fillId="29" borderId="15" xfId="0" applyFont="1" applyFill="1" applyBorder="1" applyAlignment="1">
      <alignment horizontal="center" vertical="center"/>
    </xf>
    <xf numFmtId="0" fontId="33" fillId="33" borderId="14" xfId="0" applyFont="1" applyFill="1" applyBorder="1" applyAlignment="1">
      <alignment horizontal="center" vertical="center"/>
    </xf>
    <xf numFmtId="0" fontId="33" fillId="33" borderId="15" xfId="0" applyFont="1" applyFill="1" applyBorder="1" applyAlignment="1">
      <alignment horizontal="center" vertical="center"/>
    </xf>
    <xf numFmtId="0" fontId="33" fillId="34" borderId="14" xfId="0" applyFont="1" applyFill="1" applyBorder="1" applyAlignment="1">
      <alignment horizontal="center" vertical="center"/>
    </xf>
    <xf numFmtId="0" fontId="33" fillId="34" borderId="15" xfId="0" applyFont="1" applyFill="1" applyBorder="1" applyAlignment="1">
      <alignment horizontal="center" vertical="center"/>
    </xf>
    <xf numFmtId="0" fontId="33" fillId="35" borderId="14" xfId="0" applyFont="1" applyFill="1" applyBorder="1" applyAlignment="1">
      <alignment horizontal="center" vertical="center"/>
    </xf>
    <xf numFmtId="0" fontId="33" fillId="35" borderId="18" xfId="0" applyFont="1" applyFill="1" applyBorder="1" applyAlignment="1">
      <alignment horizontal="center" vertical="center"/>
    </xf>
    <xf numFmtId="0" fontId="33" fillId="35" borderId="15" xfId="0" applyFont="1" applyFill="1" applyBorder="1" applyAlignment="1">
      <alignment horizontal="center" vertical="center"/>
    </xf>
    <xf numFmtId="0" fontId="43" fillId="0" borderId="0" xfId="0" applyFont="1" applyAlignment="1">
      <alignment horizontal="left" wrapText="1"/>
    </xf>
    <xf numFmtId="0" fontId="33" fillId="36" borderId="14" xfId="0" applyFont="1" applyFill="1" applyBorder="1" applyAlignment="1">
      <alignment horizontal="center" vertical="center"/>
    </xf>
    <xf numFmtId="0" fontId="33" fillId="36" borderId="18" xfId="0" applyFont="1" applyFill="1" applyBorder="1" applyAlignment="1">
      <alignment horizontal="center" vertical="center"/>
    </xf>
    <xf numFmtId="0" fontId="33" fillId="36" borderId="15" xfId="0" applyFont="1" applyFill="1" applyBorder="1" applyAlignment="1">
      <alignment horizontal="center" vertical="center"/>
    </xf>
    <xf numFmtId="0" fontId="33" fillId="30" borderId="14" xfId="0" applyFont="1" applyFill="1" applyBorder="1" applyAlignment="1">
      <alignment horizontal="center" vertical="center"/>
    </xf>
    <xf numFmtId="0" fontId="33" fillId="30" borderId="15" xfId="0" applyFont="1" applyFill="1" applyBorder="1" applyAlignment="1">
      <alignment horizontal="center" vertical="center"/>
    </xf>
    <xf numFmtId="0" fontId="33" fillId="30" borderId="18" xfId="0" applyFont="1" applyFill="1" applyBorder="1" applyAlignment="1">
      <alignment horizontal="center" vertical="center"/>
    </xf>
    <xf numFmtId="0" fontId="33" fillId="31" borderId="14" xfId="0" applyFont="1" applyFill="1" applyBorder="1" applyAlignment="1">
      <alignment horizontal="center" vertical="center"/>
    </xf>
    <xf numFmtId="0" fontId="33" fillId="31" borderId="18" xfId="0" applyFont="1" applyFill="1" applyBorder="1" applyAlignment="1">
      <alignment horizontal="center" vertical="center"/>
    </xf>
    <xf numFmtId="0" fontId="33" fillId="31" borderId="15" xfId="0" applyFont="1" applyFill="1" applyBorder="1" applyAlignment="1">
      <alignment horizontal="center" vertical="center"/>
    </xf>
    <xf numFmtId="0" fontId="54" fillId="37" borderId="0" xfId="81" applyFont="1" applyFill="1" applyAlignment="1">
      <alignment horizontal="center"/>
    </xf>
    <xf numFmtId="0" fontId="70" fillId="0" borderId="11" xfId="81" applyFont="1" applyFill="1" applyBorder="1"/>
  </cellXfs>
  <cellStyles count="83">
    <cellStyle name="20% - Akzent1" xfId="1" xr:uid="{00000000-0005-0000-0000-000000000000}"/>
    <cellStyle name="20% - Akzent2" xfId="2" xr:uid="{00000000-0005-0000-0000-000001000000}"/>
    <cellStyle name="20% - Akzent3" xfId="3" xr:uid="{00000000-0005-0000-0000-000002000000}"/>
    <cellStyle name="20% - Akzent4" xfId="4" xr:uid="{00000000-0005-0000-0000-000003000000}"/>
    <cellStyle name="20% - Akzent5" xfId="5" xr:uid="{00000000-0005-0000-0000-000004000000}"/>
    <cellStyle name="20% - Akzent6" xfId="6" xr:uid="{00000000-0005-0000-0000-000005000000}"/>
    <cellStyle name="40% - Akzent1" xfId="7" xr:uid="{00000000-0005-0000-0000-000006000000}"/>
    <cellStyle name="40% - Akzent2" xfId="8" xr:uid="{00000000-0005-0000-0000-000007000000}"/>
    <cellStyle name="40% - Akzent3" xfId="9" xr:uid="{00000000-0005-0000-0000-000008000000}"/>
    <cellStyle name="40% - Akzent4" xfId="10" xr:uid="{00000000-0005-0000-0000-000009000000}"/>
    <cellStyle name="40% - Akzent5" xfId="11" xr:uid="{00000000-0005-0000-0000-00000A000000}"/>
    <cellStyle name="40% - Akzent6" xfId="12" xr:uid="{00000000-0005-0000-0000-00000B000000}"/>
    <cellStyle name="60% - Akzent1" xfId="13" xr:uid="{00000000-0005-0000-0000-00000C000000}"/>
    <cellStyle name="60% - Akzent2" xfId="14" xr:uid="{00000000-0005-0000-0000-00000D000000}"/>
    <cellStyle name="60% - Akzent3" xfId="15" xr:uid="{00000000-0005-0000-0000-00000E000000}"/>
    <cellStyle name="60% - Akzent4" xfId="16" xr:uid="{00000000-0005-0000-0000-00000F000000}"/>
    <cellStyle name="60% - Akzent5" xfId="17" xr:uid="{00000000-0005-0000-0000-000010000000}"/>
    <cellStyle name="60% - Akzent6" xfId="18" xr:uid="{00000000-0005-0000-0000-000011000000}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Hyperlink 2" xfId="31" xr:uid="{00000000-0005-0000-0000-00001D000000}"/>
    <cellStyle name="Link" xfId="32" builtinId="8"/>
    <cellStyle name="Link 2" xfId="82" xr:uid="{00000000-0005-0000-0000-000020000000}"/>
    <cellStyle name="Neutral" xfId="33" builtinId="28" customBuiltin="1"/>
    <cellStyle name="Notiz" xfId="34" builtinId="10" customBuiltin="1"/>
    <cellStyle name="Schlecht" xfId="35" builtinId="27" customBuiltin="1"/>
    <cellStyle name="Standard" xfId="0" builtinId="0"/>
    <cellStyle name="Standard 10" xfId="36" xr:uid="{00000000-0005-0000-0000-000025000000}"/>
    <cellStyle name="Standard 11" xfId="37" xr:uid="{00000000-0005-0000-0000-000026000000}"/>
    <cellStyle name="Standard 12" xfId="38" xr:uid="{00000000-0005-0000-0000-000027000000}"/>
    <cellStyle name="Standard 13" xfId="39" xr:uid="{00000000-0005-0000-0000-000028000000}"/>
    <cellStyle name="Standard 14" xfId="40" xr:uid="{00000000-0005-0000-0000-000029000000}"/>
    <cellStyle name="Standard 15" xfId="41" xr:uid="{00000000-0005-0000-0000-00002A000000}"/>
    <cellStyle name="Standard 16" xfId="42" xr:uid="{00000000-0005-0000-0000-00002B000000}"/>
    <cellStyle name="Standard 17" xfId="43" xr:uid="{00000000-0005-0000-0000-00002C000000}"/>
    <cellStyle name="Standard 18" xfId="44" xr:uid="{00000000-0005-0000-0000-00002D000000}"/>
    <cellStyle name="Standard 19" xfId="45" xr:uid="{00000000-0005-0000-0000-00002E000000}"/>
    <cellStyle name="Standard 2" xfId="46" xr:uid="{00000000-0005-0000-0000-00002F000000}"/>
    <cellStyle name="Standard 2 2" xfId="81" xr:uid="{00000000-0005-0000-0000-000030000000}"/>
    <cellStyle name="Standard 20" xfId="47" xr:uid="{00000000-0005-0000-0000-000031000000}"/>
    <cellStyle name="Standard 21" xfId="48" xr:uid="{00000000-0005-0000-0000-000032000000}"/>
    <cellStyle name="Standard 22" xfId="49" xr:uid="{00000000-0005-0000-0000-000033000000}"/>
    <cellStyle name="Standard 23" xfId="50" xr:uid="{00000000-0005-0000-0000-000034000000}"/>
    <cellStyle name="Standard 24" xfId="51" xr:uid="{00000000-0005-0000-0000-000035000000}"/>
    <cellStyle name="Standard 25" xfId="52" xr:uid="{00000000-0005-0000-0000-000036000000}"/>
    <cellStyle name="Standard 26" xfId="53" xr:uid="{00000000-0005-0000-0000-000037000000}"/>
    <cellStyle name="Standard 27" xfId="54" xr:uid="{00000000-0005-0000-0000-000038000000}"/>
    <cellStyle name="Standard 28" xfId="55" xr:uid="{00000000-0005-0000-0000-000039000000}"/>
    <cellStyle name="Standard 29" xfId="56" xr:uid="{00000000-0005-0000-0000-00003A000000}"/>
    <cellStyle name="Standard 3" xfId="57" xr:uid="{00000000-0005-0000-0000-00003B000000}"/>
    <cellStyle name="Standard 30" xfId="58" xr:uid="{00000000-0005-0000-0000-00003C000000}"/>
    <cellStyle name="Standard 31" xfId="59" xr:uid="{00000000-0005-0000-0000-00003D000000}"/>
    <cellStyle name="Standard 32" xfId="60" xr:uid="{00000000-0005-0000-0000-00003E000000}"/>
    <cellStyle name="Standard 33" xfId="61" xr:uid="{00000000-0005-0000-0000-00003F000000}"/>
    <cellStyle name="Standard 34" xfId="62" xr:uid="{00000000-0005-0000-0000-000040000000}"/>
    <cellStyle name="Standard 35" xfId="63" xr:uid="{00000000-0005-0000-0000-000041000000}"/>
    <cellStyle name="Standard 36" xfId="64" xr:uid="{00000000-0005-0000-0000-000042000000}"/>
    <cellStyle name="Standard 37" xfId="65" xr:uid="{00000000-0005-0000-0000-000043000000}"/>
    <cellStyle name="Standard 38" xfId="66" xr:uid="{00000000-0005-0000-0000-000044000000}"/>
    <cellStyle name="Standard 4" xfId="67" xr:uid="{00000000-0005-0000-0000-000045000000}"/>
    <cellStyle name="Standard 5" xfId="68" xr:uid="{00000000-0005-0000-0000-000046000000}"/>
    <cellStyle name="Standard 6" xfId="69" xr:uid="{00000000-0005-0000-0000-000047000000}"/>
    <cellStyle name="Standard 7" xfId="70" xr:uid="{00000000-0005-0000-0000-000048000000}"/>
    <cellStyle name="Standard 8" xfId="71" xr:uid="{00000000-0005-0000-0000-000049000000}"/>
    <cellStyle name="Standard 9" xfId="72" xr:uid="{00000000-0005-0000-0000-00004A000000}"/>
    <cellStyle name="Überschrift" xfId="73" builtinId="15" customBuiltin="1"/>
    <cellStyle name="Überschrift 1" xfId="74" builtinId="16" customBuiltin="1"/>
    <cellStyle name="Überschrift 2" xfId="75" builtinId="17" customBuiltin="1"/>
    <cellStyle name="Überschrift 3" xfId="76" builtinId="18" customBuiltin="1"/>
    <cellStyle name="Überschrift 4" xfId="77" builtinId="19" customBuiltin="1"/>
    <cellStyle name="Verknüpfte Zelle" xfId="78" builtinId="24" customBuiltin="1"/>
    <cellStyle name="Warnender Text" xfId="79" builtinId="11" customBuiltin="1"/>
    <cellStyle name="Zelle überprüfen" xfId="80" builtinId="23" customBuiltin="1"/>
  </cellStyles>
  <dxfs count="5">
    <dxf>
      <font>
        <color theme="0"/>
      </font>
      <fill>
        <patternFill>
          <bgColor theme="0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22" fmlaLink="Daten!$G$1" fmlaRange="Daten!$D$3:$D$22" sel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Eingabe Daten'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Eingabe Daten'!A1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95207</xdr:colOff>
      <xdr:row>8</xdr:row>
      <xdr:rowOff>2673</xdr:rowOff>
    </xdr:from>
    <xdr:ext cx="2038443" cy="405432"/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504907" y="1793373"/>
          <a:ext cx="2038443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de-DE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Gruppe/Groupe 1</a:t>
          </a:r>
        </a:p>
      </xdr:txBody>
    </xdr:sp>
    <xdr:clientData/>
  </xdr:oneCellAnchor>
  <xdr:oneCellAnchor>
    <xdr:from>
      <xdr:col>12</xdr:col>
      <xdr:colOff>95207</xdr:colOff>
      <xdr:row>8</xdr:row>
      <xdr:rowOff>2673</xdr:rowOff>
    </xdr:from>
    <xdr:ext cx="2038443" cy="405432"/>
    <xdr:sp macro="" textlink="">
      <xdr:nvSpPr>
        <xdr:cNvPr id="4" name="Rechtec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220032" y="1793373"/>
          <a:ext cx="2038443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de-DE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Gruppe/Groupe 3</a:t>
          </a:r>
        </a:p>
      </xdr:txBody>
    </xdr:sp>
    <xdr:clientData/>
  </xdr:oneCellAnchor>
  <xdr:oneCellAnchor>
    <xdr:from>
      <xdr:col>7</xdr:col>
      <xdr:colOff>66632</xdr:colOff>
      <xdr:row>8</xdr:row>
      <xdr:rowOff>2673</xdr:rowOff>
    </xdr:from>
    <xdr:ext cx="2038443" cy="405432"/>
    <xdr:sp macro="" textlink="">
      <xdr:nvSpPr>
        <xdr:cNvPr id="5" name="Rechtec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800557" y="1793373"/>
          <a:ext cx="2038443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de-DE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Gruppe/Groupe 2</a:t>
          </a:r>
        </a:p>
      </xdr:txBody>
    </xdr:sp>
    <xdr:clientData/>
  </xdr:oneCellAnchor>
  <xdr:oneCellAnchor>
    <xdr:from>
      <xdr:col>2</xdr:col>
      <xdr:colOff>238082</xdr:colOff>
      <xdr:row>20</xdr:row>
      <xdr:rowOff>21723</xdr:rowOff>
    </xdr:from>
    <xdr:ext cx="2038443" cy="405432"/>
    <xdr:sp macro="" textlink="">
      <xdr:nvSpPr>
        <xdr:cNvPr id="6" name="Rechtec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647782" y="3745998"/>
          <a:ext cx="2038443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de-DE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Gruppe/Groupe 1</a:t>
          </a:r>
        </a:p>
      </xdr:txBody>
    </xdr:sp>
    <xdr:clientData/>
  </xdr:oneCellAnchor>
  <xdr:oneCellAnchor>
    <xdr:from>
      <xdr:col>7</xdr:col>
      <xdr:colOff>142832</xdr:colOff>
      <xdr:row>20</xdr:row>
      <xdr:rowOff>2673</xdr:rowOff>
    </xdr:from>
    <xdr:ext cx="2038443" cy="405432"/>
    <xdr:sp macro="" textlink="">
      <xdr:nvSpPr>
        <xdr:cNvPr id="8" name="Rechtec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876757" y="3726948"/>
          <a:ext cx="2038443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de-DE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Gruppe/Groupe 2</a:t>
          </a:r>
        </a:p>
      </xdr:txBody>
    </xdr:sp>
    <xdr:clientData/>
  </xdr:oneCellAnchor>
  <xdr:oneCellAnchor>
    <xdr:from>
      <xdr:col>12</xdr:col>
      <xdr:colOff>66632</xdr:colOff>
      <xdr:row>20</xdr:row>
      <xdr:rowOff>2673</xdr:rowOff>
    </xdr:from>
    <xdr:ext cx="2038443" cy="405432"/>
    <xdr:sp macro="" textlink="">
      <xdr:nvSpPr>
        <xdr:cNvPr id="9" name="Rechteck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8191457" y="3726948"/>
          <a:ext cx="2038443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de-DE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Gruppe/Groupe 3</a:t>
          </a:r>
        </a:p>
      </xdr:txBody>
    </xdr:sp>
    <xdr:clientData/>
  </xdr:oneCellAnchor>
  <xdr:oneCellAnchor>
    <xdr:from>
      <xdr:col>2</xdr:col>
      <xdr:colOff>238082</xdr:colOff>
      <xdr:row>31</xdr:row>
      <xdr:rowOff>21723</xdr:rowOff>
    </xdr:from>
    <xdr:ext cx="2038443" cy="405432"/>
    <xdr:sp macro="" textlink="">
      <xdr:nvSpPr>
        <xdr:cNvPr id="10" name="Rechteck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647782" y="5641473"/>
          <a:ext cx="2038443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de-DE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Gruppe/Groupe 1</a:t>
          </a:r>
        </a:p>
      </xdr:txBody>
    </xdr:sp>
    <xdr:clientData/>
  </xdr:oneCellAnchor>
  <xdr:oneCellAnchor>
    <xdr:from>
      <xdr:col>7</xdr:col>
      <xdr:colOff>142832</xdr:colOff>
      <xdr:row>31</xdr:row>
      <xdr:rowOff>2673</xdr:rowOff>
    </xdr:from>
    <xdr:ext cx="2038443" cy="405432"/>
    <xdr:sp macro="" textlink="">
      <xdr:nvSpPr>
        <xdr:cNvPr id="11" name="Rechteck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4876757" y="5622423"/>
          <a:ext cx="2038443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de-DE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Gruppe/Groupe 2</a:t>
          </a:r>
        </a:p>
      </xdr:txBody>
    </xdr:sp>
    <xdr:clientData/>
  </xdr:oneCellAnchor>
  <xdr:oneCellAnchor>
    <xdr:from>
      <xdr:col>12</xdr:col>
      <xdr:colOff>66632</xdr:colOff>
      <xdr:row>31</xdr:row>
      <xdr:rowOff>2673</xdr:rowOff>
    </xdr:from>
    <xdr:ext cx="2038443" cy="405432"/>
    <xdr:sp macro="" textlink="">
      <xdr:nvSpPr>
        <xdr:cNvPr id="12" name="Rechteck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8191457" y="5622423"/>
          <a:ext cx="2038443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de-DE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Gruppe/Groupe 3</a:t>
          </a:r>
        </a:p>
      </xdr:txBody>
    </xdr:sp>
    <xdr:clientData/>
  </xdr:oneCellAnchor>
  <xdr:twoCellAnchor editAs="oneCell">
    <xdr:from>
      <xdr:col>0</xdr:col>
      <xdr:colOff>0</xdr:colOff>
      <xdr:row>0</xdr:row>
      <xdr:rowOff>1</xdr:rowOff>
    </xdr:from>
    <xdr:to>
      <xdr:col>1</xdr:col>
      <xdr:colOff>142875</xdr:colOff>
      <xdr:row>4</xdr:row>
      <xdr:rowOff>113879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1B8A8D2A-08C4-9C3D-C49A-103225235C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904875" cy="91397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6</xdr:row>
          <xdr:rowOff>0</xdr:rowOff>
        </xdr:from>
        <xdr:to>
          <xdr:col>16</xdr:col>
          <xdr:colOff>342900</xdr:colOff>
          <xdr:row>7</xdr:row>
          <xdr:rowOff>47625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oneCellAnchor>
    <xdr:from>
      <xdr:col>17</xdr:col>
      <xdr:colOff>95207</xdr:colOff>
      <xdr:row>8</xdr:row>
      <xdr:rowOff>2673</xdr:rowOff>
    </xdr:from>
    <xdr:ext cx="2038443" cy="405432"/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A5FB507B-E959-44F4-BC5D-6F9B649AAE0A}"/>
            </a:ext>
          </a:extLst>
        </xdr:cNvPr>
        <xdr:cNvSpPr/>
      </xdr:nvSpPr>
      <xdr:spPr>
        <a:xfrm>
          <a:off x="12220532" y="1898148"/>
          <a:ext cx="2038443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de-DE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Gruppe/Groupe 4</a:t>
          </a:r>
        </a:p>
      </xdr:txBody>
    </xdr:sp>
    <xdr:clientData/>
  </xdr:oneCellAnchor>
  <xdr:oneCellAnchor>
    <xdr:from>
      <xdr:col>17</xdr:col>
      <xdr:colOff>66632</xdr:colOff>
      <xdr:row>20</xdr:row>
      <xdr:rowOff>2673</xdr:rowOff>
    </xdr:from>
    <xdr:ext cx="2038443" cy="405432"/>
    <xdr:sp macro="" textlink="">
      <xdr:nvSpPr>
        <xdr:cNvPr id="7" name="Rechteck 6">
          <a:extLst>
            <a:ext uri="{FF2B5EF4-FFF2-40B4-BE49-F238E27FC236}">
              <a16:creationId xmlns:a16="http://schemas.microsoft.com/office/drawing/2014/main" id="{D05229EB-9544-4F4B-8544-07E0D8EFF9BE}"/>
            </a:ext>
          </a:extLst>
        </xdr:cNvPr>
        <xdr:cNvSpPr/>
      </xdr:nvSpPr>
      <xdr:spPr>
        <a:xfrm>
          <a:off x="12191957" y="3907923"/>
          <a:ext cx="2038443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de-DE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Gruppe/Groupe 4</a:t>
          </a:r>
        </a:p>
      </xdr:txBody>
    </xdr:sp>
    <xdr:clientData/>
  </xdr:oneCellAnchor>
  <xdr:oneCellAnchor>
    <xdr:from>
      <xdr:col>17</xdr:col>
      <xdr:colOff>66632</xdr:colOff>
      <xdr:row>31</xdr:row>
      <xdr:rowOff>2673</xdr:rowOff>
    </xdr:from>
    <xdr:ext cx="2038443" cy="405432"/>
    <xdr:sp macro="" textlink="">
      <xdr:nvSpPr>
        <xdr:cNvPr id="14" name="Rechteck 13">
          <a:extLst>
            <a:ext uri="{FF2B5EF4-FFF2-40B4-BE49-F238E27FC236}">
              <a16:creationId xmlns:a16="http://schemas.microsoft.com/office/drawing/2014/main" id="{364E772C-CC9C-4B10-B2B1-58252EE927AF}"/>
            </a:ext>
          </a:extLst>
        </xdr:cNvPr>
        <xdr:cNvSpPr/>
      </xdr:nvSpPr>
      <xdr:spPr>
        <a:xfrm>
          <a:off x="12191957" y="5851023"/>
          <a:ext cx="2038443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de-DE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Gruppe/Groupe 4</a:t>
          </a:r>
        </a:p>
      </xdr:txBody>
    </xdr:sp>
    <xdr:clientData/>
  </xdr:oneCellAnchor>
  <xdr:oneCellAnchor>
    <xdr:from>
      <xdr:col>22</xdr:col>
      <xdr:colOff>95207</xdr:colOff>
      <xdr:row>8</xdr:row>
      <xdr:rowOff>2673</xdr:rowOff>
    </xdr:from>
    <xdr:ext cx="2038443" cy="405432"/>
    <xdr:sp macro="" textlink="">
      <xdr:nvSpPr>
        <xdr:cNvPr id="15" name="Rechteck 14">
          <a:extLst>
            <a:ext uri="{FF2B5EF4-FFF2-40B4-BE49-F238E27FC236}">
              <a16:creationId xmlns:a16="http://schemas.microsoft.com/office/drawing/2014/main" id="{730FC16C-31E1-4785-BCB0-789F56EB4E41}"/>
            </a:ext>
          </a:extLst>
        </xdr:cNvPr>
        <xdr:cNvSpPr/>
      </xdr:nvSpPr>
      <xdr:spPr>
        <a:xfrm>
          <a:off x="15259007" y="1898148"/>
          <a:ext cx="2038443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de-DE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Gruppe/Groupe 5</a:t>
          </a:r>
        </a:p>
      </xdr:txBody>
    </xdr:sp>
    <xdr:clientData/>
  </xdr:oneCellAnchor>
  <xdr:oneCellAnchor>
    <xdr:from>
      <xdr:col>22</xdr:col>
      <xdr:colOff>66632</xdr:colOff>
      <xdr:row>20</xdr:row>
      <xdr:rowOff>2673</xdr:rowOff>
    </xdr:from>
    <xdr:ext cx="2038443" cy="405432"/>
    <xdr:sp macro="" textlink="">
      <xdr:nvSpPr>
        <xdr:cNvPr id="16" name="Rechteck 15">
          <a:extLst>
            <a:ext uri="{FF2B5EF4-FFF2-40B4-BE49-F238E27FC236}">
              <a16:creationId xmlns:a16="http://schemas.microsoft.com/office/drawing/2014/main" id="{0EBD19DE-4150-44D7-819E-67CF801198CB}"/>
            </a:ext>
          </a:extLst>
        </xdr:cNvPr>
        <xdr:cNvSpPr/>
      </xdr:nvSpPr>
      <xdr:spPr>
        <a:xfrm>
          <a:off x="15230432" y="3907923"/>
          <a:ext cx="2038443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de-DE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Gruppe/Groupe 5</a:t>
          </a:r>
        </a:p>
      </xdr:txBody>
    </xdr:sp>
    <xdr:clientData/>
  </xdr:oneCellAnchor>
  <xdr:oneCellAnchor>
    <xdr:from>
      <xdr:col>22</xdr:col>
      <xdr:colOff>66632</xdr:colOff>
      <xdr:row>31</xdr:row>
      <xdr:rowOff>2673</xdr:rowOff>
    </xdr:from>
    <xdr:ext cx="2038443" cy="405432"/>
    <xdr:sp macro="" textlink="">
      <xdr:nvSpPr>
        <xdr:cNvPr id="17" name="Rechteck 16">
          <a:extLst>
            <a:ext uri="{FF2B5EF4-FFF2-40B4-BE49-F238E27FC236}">
              <a16:creationId xmlns:a16="http://schemas.microsoft.com/office/drawing/2014/main" id="{D38021E8-439E-46C3-B749-0457F13D634E}"/>
            </a:ext>
          </a:extLst>
        </xdr:cNvPr>
        <xdr:cNvSpPr/>
      </xdr:nvSpPr>
      <xdr:spPr>
        <a:xfrm>
          <a:off x="15230432" y="5851023"/>
          <a:ext cx="2038443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de-DE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Gruppe/Groupe 5</a:t>
          </a:r>
        </a:p>
      </xdr:txBody>
    </xdr:sp>
    <xdr:clientData/>
  </xdr:oneCellAnchor>
  <xdr:twoCellAnchor editAs="oneCell">
    <xdr:from>
      <xdr:col>0</xdr:col>
      <xdr:colOff>47624</xdr:colOff>
      <xdr:row>40</xdr:row>
      <xdr:rowOff>38099</xdr:rowOff>
    </xdr:from>
    <xdr:to>
      <xdr:col>0</xdr:col>
      <xdr:colOff>647699</xdr:colOff>
      <xdr:row>42</xdr:row>
      <xdr:rowOff>161924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0A656DCA-C019-1DAF-B26F-793CA44C3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7562849"/>
          <a:ext cx="600075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767715</xdr:colOff>
      <xdr:row>0</xdr:row>
      <xdr:rowOff>89535</xdr:rowOff>
    </xdr:from>
    <xdr:to>
      <xdr:col>7</xdr:col>
      <xdr:colOff>333375</xdr:colOff>
      <xdr:row>2</xdr:row>
      <xdr:rowOff>225870</xdr:rowOff>
    </xdr:to>
    <xdr:sp macro="" textlink="">
      <xdr:nvSpPr>
        <xdr:cNvPr id="2" name="Rechtec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31E890-4980-4C9B-9966-51BB2D54336C}"/>
            </a:ext>
          </a:extLst>
        </xdr:cNvPr>
        <xdr:cNvSpPr/>
      </xdr:nvSpPr>
      <xdr:spPr>
        <a:xfrm>
          <a:off x="10788015" y="89535"/>
          <a:ext cx="1108710" cy="726885"/>
        </a:xfrm>
        <a:prstGeom prst="rect">
          <a:avLst/>
        </a:prstGeom>
        <a:solidFill>
          <a:schemeClr val="bg1">
            <a:lumMod val="85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de-CH" sz="1100" b="0">
              <a:latin typeface="Arial" panose="020B0604020202020204" pitchFamily="34" charset="0"/>
              <a:cs typeface="Arial" panose="020B0604020202020204" pitchFamily="34" charset="0"/>
            </a:rPr>
            <a:t>Startseite</a:t>
          </a:r>
        </a:p>
        <a:p>
          <a:pPr algn="ctr"/>
          <a:r>
            <a:rPr lang="de-CH" sz="1100" b="0">
              <a:latin typeface="Arial" panose="020B0604020202020204" pitchFamily="34" charset="0"/>
              <a:cs typeface="Arial" panose="020B0604020202020204" pitchFamily="34" charset="0"/>
            </a:rPr>
            <a:t>page d'accueil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85725</xdr:colOff>
      <xdr:row>2</xdr:row>
      <xdr:rowOff>19050</xdr:rowOff>
    </xdr:from>
    <xdr:to>
      <xdr:col>18</xdr:col>
      <xdr:colOff>447675</xdr:colOff>
      <xdr:row>4</xdr:row>
      <xdr:rowOff>142875</xdr:rowOff>
    </xdr:to>
    <xdr:pic>
      <xdr:nvPicPr>
        <xdr:cNvPr id="8250" name="Grafik 2" descr="SSV_LOGO_SH_rot.png">
          <a:extLst>
            <a:ext uri="{FF2B5EF4-FFF2-40B4-BE49-F238E27FC236}">
              <a16:creationId xmlns:a16="http://schemas.microsoft.com/office/drawing/2014/main" id="{00000000-0008-0000-0500-00003A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7725" y="476250"/>
          <a:ext cx="8191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838200</xdr:colOff>
      <xdr:row>1</xdr:row>
      <xdr:rowOff>0</xdr:rowOff>
    </xdr:from>
    <xdr:to>
      <xdr:col>7</xdr:col>
      <xdr:colOff>866775</xdr:colOff>
      <xdr:row>4</xdr:row>
      <xdr:rowOff>219075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AD3C6D-6A77-4C3A-A58A-FA257DF50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00" y="228600"/>
          <a:ext cx="904875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rtin.brupbacher@swissshooting.ch?subject=Anmeldung%20Final%20SGM-G10" TargetMode="Externa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hyperlink" Target="mailto:jacques.moullet@swissshooting.ch" TargetMode="External"/><Relationship Id="rId1" Type="http://schemas.openxmlformats.org/officeDocument/2006/relationships/hyperlink" Target="mailto:urs.wenger@swissshooting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rgb="FFFFFFCC"/>
    <pageSetUpPr fitToPage="1"/>
  </sheetPr>
  <dimension ref="A1:AB65536"/>
  <sheetViews>
    <sheetView showGridLines="0" tabSelected="1" zoomScaleNormal="100" workbookViewId="0">
      <selection activeCell="C6" sqref="C6"/>
    </sheetView>
  </sheetViews>
  <sheetFormatPr baseColWidth="10" defaultColWidth="11.42578125" defaultRowHeight="12.75" x14ac:dyDescent="0.2"/>
  <cols>
    <col min="2" max="2" width="9.7109375" customWidth="1"/>
    <col min="3" max="3" width="14.7109375" customWidth="1"/>
    <col min="4" max="4" width="9.7109375" customWidth="1"/>
    <col min="5" max="5" width="10.7109375" style="1" customWidth="1"/>
    <col min="6" max="6" width="6.7109375" customWidth="1"/>
    <col min="7" max="7" width="9.7109375" customWidth="1"/>
    <col min="8" max="8" width="14.7109375" customWidth="1"/>
    <col min="9" max="9" width="9.7109375" customWidth="1"/>
    <col min="10" max="10" width="10.7109375" style="1" customWidth="1"/>
    <col min="11" max="11" width="6.7109375" customWidth="1"/>
    <col min="12" max="12" width="9.7109375" customWidth="1"/>
    <col min="13" max="13" width="14.7109375" customWidth="1"/>
    <col min="14" max="14" width="9.7109375" customWidth="1"/>
    <col min="15" max="15" width="10.7109375" customWidth="1"/>
    <col min="16" max="16" width="6.7109375" customWidth="1"/>
    <col min="17" max="17" width="9.7109375" customWidth="1"/>
    <col min="18" max="18" width="14.7109375" customWidth="1"/>
    <col min="19" max="19" width="9.7109375" customWidth="1"/>
    <col min="20" max="20" width="10.7109375" customWidth="1"/>
    <col min="21" max="21" width="6.7109375" customWidth="1"/>
    <col min="22" max="22" width="9.7109375" customWidth="1"/>
    <col min="23" max="23" width="14.7109375" customWidth="1"/>
    <col min="24" max="24" width="9.7109375" customWidth="1"/>
    <col min="25" max="25" width="10.7109375" customWidth="1"/>
  </cols>
  <sheetData>
    <row r="1" spans="1:28" ht="17.25" customHeight="1" x14ac:dyDescent="0.5">
      <c r="C1" s="98" t="s">
        <v>37</v>
      </c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74"/>
      <c r="Q1" s="74"/>
      <c r="R1" s="9" t="s">
        <v>0</v>
      </c>
      <c r="S1" s="104" t="s">
        <v>639</v>
      </c>
      <c r="T1" s="104"/>
      <c r="U1" s="74"/>
      <c r="V1" s="74"/>
      <c r="W1" s="9"/>
      <c r="X1" s="104"/>
      <c r="Y1" s="104"/>
    </row>
    <row r="2" spans="1:28" ht="15" customHeight="1" x14ac:dyDescent="0.5"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74"/>
      <c r="Q2" s="74"/>
      <c r="R2" s="74"/>
      <c r="S2" s="74"/>
      <c r="T2" s="74"/>
      <c r="U2" s="74"/>
      <c r="V2" s="74"/>
      <c r="W2" s="74"/>
      <c r="X2" s="74"/>
      <c r="Y2" s="74"/>
    </row>
    <row r="3" spans="1:28" ht="12.75" customHeight="1" x14ac:dyDescent="0.5">
      <c r="C3" s="98" t="s">
        <v>637</v>
      </c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74"/>
      <c r="Q3" s="74"/>
      <c r="R3" s="74"/>
      <c r="S3" s="74"/>
      <c r="T3" s="74"/>
      <c r="U3" s="74"/>
      <c r="V3" s="74"/>
      <c r="W3" s="74"/>
      <c r="X3" s="74"/>
      <c r="Y3" s="74"/>
    </row>
    <row r="4" spans="1:28" ht="18" customHeight="1" x14ac:dyDescent="0.5"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74"/>
      <c r="Q4" s="74"/>
      <c r="R4" s="74"/>
      <c r="S4" s="74"/>
      <c r="T4" s="74"/>
      <c r="U4" s="74"/>
      <c r="V4" s="74"/>
      <c r="W4" s="74"/>
      <c r="X4" s="74"/>
      <c r="Y4" s="74"/>
      <c r="Z4" s="35"/>
      <c r="AA4" s="35"/>
      <c r="AB4" s="35"/>
    </row>
    <row r="5" spans="1:28" ht="25.5" customHeight="1" x14ac:dyDescent="0.2">
      <c r="C5" s="99" t="s">
        <v>638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75"/>
      <c r="Q5" s="75"/>
      <c r="R5" s="75"/>
      <c r="S5" s="75"/>
      <c r="T5" s="75"/>
      <c r="U5" s="75"/>
      <c r="V5" s="75"/>
      <c r="W5" s="75"/>
      <c r="X5" s="75"/>
      <c r="Y5" s="75"/>
      <c r="Z5" s="35"/>
      <c r="AA5" s="35"/>
      <c r="AB5" s="35"/>
    </row>
    <row r="6" spans="1:28" s="83" customFormat="1" ht="32.1" customHeight="1" x14ac:dyDescent="0.2">
      <c r="A6" s="82" t="s">
        <v>1</v>
      </c>
      <c r="C6" s="93"/>
      <c r="D6" s="87"/>
      <c r="E6" s="87"/>
      <c r="F6" s="87"/>
      <c r="G6" s="87"/>
      <c r="H6" s="87"/>
      <c r="I6" s="87"/>
      <c r="J6" s="86"/>
      <c r="K6" s="101" t="s">
        <v>3</v>
      </c>
      <c r="L6" s="101"/>
      <c r="M6" s="102" t="e">
        <f>VLOOKUP(C6,'Vereine 10m'!A:B,2,FALSE)</f>
        <v>#N/A</v>
      </c>
      <c r="N6" s="102"/>
      <c r="O6" s="102"/>
      <c r="P6" s="101"/>
      <c r="Q6" s="101"/>
      <c r="R6" s="103" t="s">
        <v>627</v>
      </c>
      <c r="S6" s="103"/>
      <c r="T6" s="103"/>
      <c r="U6" s="103"/>
      <c r="V6" s="103"/>
      <c r="W6" s="108"/>
      <c r="X6" s="108"/>
      <c r="Y6" s="108"/>
    </row>
    <row r="7" spans="1:28" ht="24.75" customHeight="1" x14ac:dyDescent="0.35">
      <c r="A7" s="91" t="s">
        <v>636</v>
      </c>
      <c r="C7" s="3"/>
      <c r="D7" s="69">
        <f>IF(Daten!$G$1&lt;&gt;"",VLOOKUP(Daten!$G$1,Daten!A3:D22,4)," ")</f>
        <v>0</v>
      </c>
      <c r="E7" s="70"/>
      <c r="F7" s="70"/>
      <c r="H7" s="2"/>
      <c r="I7" s="2"/>
      <c r="J7" s="71">
        <f>IF(Daten!$G$1&lt;&gt;"",VLOOKUP(Daten!$G$1,Daten!A3:D22,3)," ")</f>
        <v>0</v>
      </c>
      <c r="L7" s="71">
        <f>IF(Daten!$G$1&lt;&gt;"",VLOOKUP(Daten!$G$1,Daten!A3:D22,2)," ")</f>
        <v>0</v>
      </c>
      <c r="Q7" s="71" t="e">
        <f>IF(Daten!$G$1&lt;&gt;"",VLOOKUP(Daten!$G$1,Daten!F3:I22,2)," ")</f>
        <v>#N/A</v>
      </c>
      <c r="R7" s="103"/>
      <c r="S7" s="103"/>
      <c r="T7" s="103"/>
      <c r="U7" s="103"/>
      <c r="V7" s="103"/>
      <c r="W7" s="108"/>
      <c r="X7" s="108"/>
      <c r="Y7" s="108"/>
    </row>
    <row r="8" spans="1:28" ht="4.5" customHeight="1" x14ac:dyDescent="0.2">
      <c r="C8" s="3"/>
      <c r="D8" s="3"/>
      <c r="E8" s="2"/>
      <c r="F8" s="2"/>
      <c r="H8" s="2"/>
      <c r="I8" s="2"/>
      <c r="J8" s="2"/>
    </row>
    <row r="9" spans="1:28" ht="26.25" x14ac:dyDescent="0.4">
      <c r="A9" s="109" t="s">
        <v>5</v>
      </c>
      <c r="B9" s="109"/>
      <c r="C9" s="109"/>
      <c r="D9" s="39"/>
    </row>
    <row r="10" spans="1:28" ht="9.9499999999999993" customHeight="1" x14ac:dyDescent="0.35">
      <c r="A10" s="8"/>
      <c r="B10" s="8"/>
      <c r="G10" s="8"/>
      <c r="L10" s="8"/>
      <c r="Q10" s="8"/>
      <c r="V10" s="8"/>
      <c r="Z10" s="105"/>
      <c r="AA10" s="105"/>
      <c r="AB10" s="105"/>
    </row>
    <row r="11" spans="1:28" ht="15" customHeight="1" x14ac:dyDescent="0.35">
      <c r="A11" s="8"/>
      <c r="B11" s="4" t="s">
        <v>6</v>
      </c>
      <c r="C11" s="4" t="s">
        <v>544</v>
      </c>
      <c r="D11" s="4" t="s">
        <v>545</v>
      </c>
      <c r="E11" s="6" t="s">
        <v>7</v>
      </c>
      <c r="F11" s="4"/>
      <c r="G11" s="4" t="s">
        <v>6</v>
      </c>
      <c r="H11" s="4" t="s">
        <v>544</v>
      </c>
      <c r="I11" s="4" t="s">
        <v>545</v>
      </c>
      <c r="J11" s="6" t="s">
        <v>7</v>
      </c>
      <c r="K11" s="4"/>
      <c r="L11" s="4" t="s">
        <v>6</v>
      </c>
      <c r="M11" s="4" t="s">
        <v>544</v>
      </c>
      <c r="N11" s="4" t="s">
        <v>545</v>
      </c>
      <c r="O11" s="6" t="s">
        <v>7</v>
      </c>
      <c r="P11" s="4"/>
      <c r="Q11" s="4" t="s">
        <v>6</v>
      </c>
      <c r="R11" s="4" t="s">
        <v>544</v>
      </c>
      <c r="S11" s="4" t="s">
        <v>545</v>
      </c>
      <c r="T11" s="6" t="s">
        <v>7</v>
      </c>
      <c r="U11" s="4"/>
      <c r="V11" s="4" t="s">
        <v>6</v>
      </c>
      <c r="W11" s="4" t="s">
        <v>544</v>
      </c>
      <c r="X11" s="4" t="s">
        <v>545</v>
      </c>
      <c r="Y11" s="6" t="s">
        <v>7</v>
      </c>
      <c r="Z11" s="105"/>
      <c r="AA11" s="105"/>
      <c r="AB11" s="105"/>
    </row>
    <row r="12" spans="1:28" ht="3.95" customHeight="1" x14ac:dyDescent="0.2">
      <c r="A12" s="3"/>
      <c r="B12" s="72"/>
      <c r="G12" s="3"/>
      <c r="L12" s="3"/>
      <c r="O12" s="1"/>
      <c r="Q12" s="3"/>
      <c r="T12" s="1"/>
      <c r="V12" s="3"/>
      <c r="Y12" s="1"/>
    </row>
    <row r="13" spans="1:28" ht="15" customHeight="1" x14ac:dyDescent="0.2">
      <c r="A13" s="3" t="s">
        <v>8</v>
      </c>
      <c r="B13" s="77"/>
      <c r="C13" s="78"/>
      <c r="D13" s="78"/>
      <c r="E13" s="79"/>
      <c r="F13" s="33"/>
      <c r="G13" s="77"/>
      <c r="H13" s="78"/>
      <c r="I13" s="78"/>
      <c r="J13" s="79"/>
      <c r="K13" s="33"/>
      <c r="L13" s="77"/>
      <c r="M13" s="78"/>
      <c r="N13" s="78"/>
      <c r="O13" s="79"/>
      <c r="P13" s="33"/>
      <c r="Q13" s="77"/>
      <c r="R13" s="78"/>
      <c r="S13" s="78"/>
      <c r="T13" s="79"/>
      <c r="U13" s="33"/>
      <c r="V13" s="77"/>
      <c r="W13" s="78"/>
      <c r="X13" s="78"/>
      <c r="Y13" s="79"/>
    </row>
    <row r="14" spans="1:28" ht="15" customHeight="1" x14ac:dyDescent="0.25">
      <c r="A14" s="3" t="s">
        <v>9</v>
      </c>
      <c r="B14" s="77"/>
      <c r="C14" s="78"/>
      <c r="D14" s="78"/>
      <c r="E14" s="79"/>
      <c r="F14" s="33"/>
      <c r="G14" s="77"/>
      <c r="H14" s="78"/>
      <c r="I14" s="78"/>
      <c r="J14" s="79"/>
      <c r="K14" s="33"/>
      <c r="L14" s="77"/>
      <c r="M14" s="78"/>
      <c r="N14" s="78"/>
      <c r="O14" s="79"/>
      <c r="P14" s="33"/>
      <c r="Q14" s="77"/>
      <c r="R14" s="78"/>
      <c r="S14" s="78"/>
      <c r="T14" s="79"/>
      <c r="U14" s="33"/>
      <c r="V14" s="77"/>
      <c r="W14" s="78"/>
      <c r="X14" s="78"/>
      <c r="Y14" s="79"/>
      <c r="Z14" s="76"/>
    </row>
    <row r="15" spans="1:28" ht="15" customHeight="1" x14ac:dyDescent="0.25">
      <c r="A15" s="3" t="s">
        <v>10</v>
      </c>
      <c r="B15" s="77"/>
      <c r="C15" s="78"/>
      <c r="D15" s="78"/>
      <c r="E15" s="79"/>
      <c r="F15" s="33"/>
      <c r="G15" s="77"/>
      <c r="H15" s="78"/>
      <c r="I15" s="78"/>
      <c r="J15" s="79"/>
      <c r="K15" s="33"/>
      <c r="L15" s="77"/>
      <c r="M15" s="78"/>
      <c r="N15" s="78"/>
      <c r="O15" s="79"/>
      <c r="P15" s="33"/>
      <c r="Q15" s="77"/>
      <c r="R15" s="78"/>
      <c r="S15" s="78"/>
      <c r="T15" s="79"/>
      <c r="U15" s="33"/>
      <c r="V15" s="77"/>
      <c r="W15" s="78"/>
      <c r="X15" s="78"/>
      <c r="Y15" s="79"/>
      <c r="Z15" s="76"/>
      <c r="AA15" s="3"/>
    </row>
    <row r="16" spans="1:28" ht="15" customHeight="1" x14ac:dyDescent="0.2">
      <c r="A16" s="3" t="s">
        <v>11</v>
      </c>
      <c r="B16" s="77"/>
      <c r="C16" s="78"/>
      <c r="D16" s="78"/>
      <c r="E16" s="79"/>
      <c r="F16" s="33"/>
      <c r="G16" s="77"/>
      <c r="H16" s="78"/>
      <c r="I16" s="78"/>
      <c r="J16" s="79"/>
      <c r="K16" s="33"/>
      <c r="L16" s="77"/>
      <c r="M16" s="78"/>
      <c r="N16" s="78"/>
      <c r="O16" s="79"/>
      <c r="P16" s="33"/>
      <c r="Q16" s="77"/>
      <c r="R16" s="78"/>
      <c r="S16" s="78"/>
      <c r="T16" s="79"/>
      <c r="U16" s="33"/>
      <c r="V16" s="77"/>
      <c r="W16" s="78"/>
      <c r="X16" s="78"/>
      <c r="Y16" s="79"/>
      <c r="AA16" s="10"/>
    </row>
    <row r="17" spans="1:25" ht="8.1" customHeight="1" x14ac:dyDescent="0.2">
      <c r="A17" s="3"/>
      <c r="B17" s="3"/>
      <c r="C17" s="106"/>
      <c r="D17" s="106"/>
      <c r="E17" s="100"/>
      <c r="G17" s="3"/>
      <c r="H17" s="100"/>
      <c r="I17" s="100"/>
      <c r="J17" s="100"/>
      <c r="L17" s="3"/>
      <c r="M17" s="100"/>
      <c r="N17" s="100"/>
      <c r="O17" s="100"/>
      <c r="Q17" s="3"/>
      <c r="R17" s="100"/>
      <c r="S17" s="100"/>
      <c r="T17" s="100"/>
      <c r="V17" s="3"/>
      <c r="W17" s="100"/>
      <c r="X17" s="100"/>
      <c r="Y17" s="100"/>
    </row>
    <row r="18" spans="1:25" ht="15" customHeight="1" x14ac:dyDescent="0.2">
      <c r="A18" s="3"/>
      <c r="B18" s="95" t="str">
        <f>C6&amp;" 1"</f>
        <v xml:space="preserve"> 1</v>
      </c>
      <c r="C18" s="96"/>
      <c r="D18" s="96"/>
      <c r="E18" s="97"/>
      <c r="G18" s="95" t="str">
        <f>C6&amp;" 2"</f>
        <v xml:space="preserve"> 2</v>
      </c>
      <c r="H18" s="96"/>
      <c r="I18" s="96"/>
      <c r="J18" s="97"/>
      <c r="L18" s="95" t="str">
        <f>C6&amp;" 3"</f>
        <v xml:space="preserve"> 3</v>
      </c>
      <c r="M18" s="96"/>
      <c r="N18" s="96"/>
      <c r="O18" s="97"/>
      <c r="Q18" s="95" t="str">
        <f>C6&amp;" 4"</f>
        <v xml:space="preserve"> 4</v>
      </c>
      <c r="R18" s="96"/>
      <c r="S18" s="96"/>
      <c r="T18" s="97"/>
      <c r="V18" s="95" t="str">
        <f>C6&amp;" 5"</f>
        <v xml:space="preserve"> 5</v>
      </c>
      <c r="W18" s="96"/>
      <c r="X18" s="96"/>
      <c r="Y18" s="97"/>
    </row>
    <row r="19" spans="1:25" ht="13.5" thickBot="1" x14ac:dyDescent="0.25"/>
    <row r="20" spans="1:25" ht="8.1" customHeight="1" thickTop="1" x14ac:dyDescent="0.2">
      <c r="A20" s="5"/>
      <c r="B20" s="5"/>
      <c r="C20" s="5"/>
      <c r="D20" s="5"/>
      <c r="E20" s="7"/>
      <c r="F20" s="5"/>
      <c r="G20" s="5"/>
      <c r="H20" s="5"/>
      <c r="I20" s="5"/>
      <c r="J20" s="7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spans="1:25" ht="26.25" x14ac:dyDescent="0.4">
      <c r="A21" s="109" t="s">
        <v>12</v>
      </c>
      <c r="B21" s="109"/>
      <c r="C21" s="109"/>
      <c r="D21" s="39"/>
    </row>
    <row r="22" spans="1:25" ht="20.100000000000001" customHeight="1" x14ac:dyDescent="0.4">
      <c r="A22" s="109" t="s">
        <v>13</v>
      </c>
      <c r="B22" s="39"/>
      <c r="G22" s="39"/>
      <c r="L22" s="39"/>
      <c r="Q22" s="39"/>
      <c r="V22" s="39"/>
    </row>
    <row r="23" spans="1:25" ht="15" customHeight="1" x14ac:dyDescent="0.2">
      <c r="A23" s="109"/>
      <c r="B23" s="4" t="s">
        <v>6</v>
      </c>
      <c r="C23" s="4" t="s">
        <v>544</v>
      </c>
      <c r="D23" s="4" t="s">
        <v>545</v>
      </c>
      <c r="E23" s="6" t="s">
        <v>7</v>
      </c>
      <c r="F23" s="4"/>
      <c r="G23" s="4" t="s">
        <v>6</v>
      </c>
      <c r="H23" s="4" t="s">
        <v>544</v>
      </c>
      <c r="I23" s="4" t="s">
        <v>545</v>
      </c>
      <c r="J23" s="6" t="s">
        <v>7</v>
      </c>
      <c r="K23" s="4"/>
      <c r="L23" s="4" t="s">
        <v>6</v>
      </c>
      <c r="M23" s="4" t="s">
        <v>544</v>
      </c>
      <c r="N23" s="4" t="s">
        <v>545</v>
      </c>
      <c r="O23" s="6" t="s">
        <v>7</v>
      </c>
      <c r="P23" s="4"/>
      <c r="Q23" s="4" t="s">
        <v>6</v>
      </c>
      <c r="R23" s="4" t="s">
        <v>544</v>
      </c>
      <c r="S23" s="4" t="s">
        <v>545</v>
      </c>
      <c r="T23" s="6" t="s">
        <v>7</v>
      </c>
      <c r="U23" s="4"/>
      <c r="V23" s="4" t="s">
        <v>6</v>
      </c>
      <c r="W23" s="4" t="s">
        <v>544</v>
      </c>
      <c r="X23" s="4" t="s">
        <v>545</v>
      </c>
      <c r="Y23" s="6" t="s">
        <v>7</v>
      </c>
    </row>
    <row r="24" spans="1:25" ht="3.95" customHeight="1" x14ac:dyDescent="0.2">
      <c r="A24" s="3"/>
      <c r="B24" s="3"/>
      <c r="G24" s="3"/>
      <c r="L24" s="3"/>
      <c r="O24" s="1"/>
      <c r="Q24" s="3"/>
      <c r="T24" s="1"/>
      <c r="V24" s="3"/>
      <c r="Y24" s="1"/>
    </row>
    <row r="25" spans="1:25" ht="15" customHeight="1" x14ac:dyDescent="0.2">
      <c r="A25" s="3" t="s">
        <v>8</v>
      </c>
      <c r="B25" s="77"/>
      <c r="C25" s="80"/>
      <c r="D25" s="80"/>
      <c r="E25" s="79"/>
      <c r="F25" s="33"/>
      <c r="G25" s="77"/>
      <c r="H25" s="78"/>
      <c r="I25" s="78"/>
      <c r="J25" s="79"/>
      <c r="K25" s="33"/>
      <c r="L25" s="77"/>
      <c r="M25" s="78"/>
      <c r="N25" s="78"/>
      <c r="O25" s="79"/>
      <c r="P25" s="33"/>
      <c r="Q25" s="77"/>
      <c r="R25" s="78"/>
      <c r="S25" s="78"/>
      <c r="T25" s="79"/>
      <c r="U25" s="33"/>
      <c r="V25" s="77"/>
      <c r="W25" s="78"/>
      <c r="X25" s="78"/>
      <c r="Y25" s="79"/>
    </row>
    <row r="26" spans="1:25" ht="15" customHeight="1" x14ac:dyDescent="0.2">
      <c r="A26" s="3" t="s">
        <v>9</v>
      </c>
      <c r="B26" s="77"/>
      <c r="C26" s="78"/>
      <c r="D26" s="78"/>
      <c r="E26" s="79"/>
      <c r="F26" s="33"/>
      <c r="G26" s="77"/>
      <c r="H26" s="78"/>
      <c r="I26" s="78"/>
      <c r="J26" s="79"/>
      <c r="K26" s="33"/>
      <c r="L26" s="77"/>
      <c r="M26" s="78"/>
      <c r="N26" s="78"/>
      <c r="O26" s="79"/>
      <c r="P26" s="33"/>
      <c r="Q26" s="77"/>
      <c r="R26" s="78"/>
      <c r="S26" s="78"/>
      <c r="T26" s="79"/>
      <c r="U26" s="33"/>
      <c r="V26" s="77"/>
      <c r="W26" s="78"/>
      <c r="X26" s="78"/>
      <c r="Y26" s="79"/>
    </row>
    <row r="27" spans="1:25" ht="15" customHeight="1" x14ac:dyDescent="0.2">
      <c r="A27" s="3" t="s">
        <v>10</v>
      </c>
      <c r="B27" s="77"/>
      <c r="C27" s="78"/>
      <c r="D27" s="78"/>
      <c r="E27" s="79"/>
      <c r="F27" s="33"/>
      <c r="G27" s="77"/>
      <c r="H27" s="78"/>
      <c r="I27" s="78"/>
      <c r="J27" s="79"/>
      <c r="K27" s="33"/>
      <c r="L27" s="77"/>
      <c r="M27" s="78"/>
      <c r="N27" s="78"/>
      <c r="O27" s="79"/>
      <c r="P27" s="33"/>
      <c r="Q27" s="77"/>
      <c r="R27" s="78"/>
      <c r="S27" s="78"/>
      <c r="T27" s="79"/>
      <c r="U27" s="33"/>
      <c r="V27" s="77"/>
      <c r="W27" s="78"/>
      <c r="X27" s="78"/>
      <c r="Y27" s="79"/>
    </row>
    <row r="28" spans="1:25" ht="8.1" customHeight="1" x14ac:dyDescent="0.2">
      <c r="C28" s="106"/>
      <c r="D28" s="106"/>
      <c r="E28" s="100"/>
      <c r="H28" s="100"/>
      <c r="I28" s="100"/>
      <c r="J28" s="100"/>
      <c r="M28" s="106"/>
      <c r="N28" s="106"/>
      <c r="O28" s="100"/>
      <c r="R28" s="106"/>
      <c r="S28" s="106"/>
      <c r="T28" s="100"/>
      <c r="W28" s="106"/>
      <c r="X28" s="106"/>
      <c r="Y28" s="100"/>
    </row>
    <row r="29" spans="1:25" ht="15" customHeight="1" x14ac:dyDescent="0.2">
      <c r="B29" s="95" t="str">
        <f>C6&amp;" 1"</f>
        <v xml:space="preserve"> 1</v>
      </c>
      <c r="C29" s="96"/>
      <c r="D29" s="96"/>
      <c r="E29" s="97"/>
      <c r="G29" s="95" t="str">
        <f>C6&amp;" 2"</f>
        <v xml:space="preserve"> 2</v>
      </c>
      <c r="H29" s="96"/>
      <c r="I29" s="96"/>
      <c r="J29" s="97"/>
      <c r="L29" s="95" t="str">
        <f>C6&amp;" 3"</f>
        <v xml:space="preserve"> 3</v>
      </c>
      <c r="M29" s="96"/>
      <c r="N29" s="96"/>
      <c r="O29" s="97"/>
      <c r="Q29" s="95" t="str">
        <f>C6&amp;" 3"</f>
        <v xml:space="preserve"> 3</v>
      </c>
      <c r="R29" s="96"/>
      <c r="S29" s="96"/>
      <c r="T29" s="97"/>
      <c r="V29" s="95" t="str">
        <f>C6&amp;" 5"</f>
        <v xml:space="preserve"> 5</v>
      </c>
      <c r="W29" s="96"/>
      <c r="X29" s="96"/>
      <c r="Y29" s="97"/>
    </row>
    <row r="30" spans="1:25" ht="13.5" thickBot="1" x14ac:dyDescent="0.25"/>
    <row r="31" spans="1:25" ht="8.1" customHeight="1" thickTop="1" x14ac:dyDescent="0.2">
      <c r="A31" s="5"/>
      <c r="B31" s="5"/>
      <c r="C31" s="5"/>
      <c r="D31" s="5"/>
      <c r="E31" s="7"/>
      <c r="F31" s="5"/>
      <c r="G31" s="5"/>
      <c r="H31" s="5"/>
      <c r="I31" s="5"/>
      <c r="J31" s="7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 spans="1:25" ht="26.25" x14ac:dyDescent="0.4">
      <c r="A32" s="109" t="s">
        <v>12</v>
      </c>
      <c r="B32" s="109"/>
      <c r="C32" s="109"/>
      <c r="D32" s="39"/>
    </row>
    <row r="33" spans="1:25" ht="20.100000000000001" customHeight="1" x14ac:dyDescent="0.4">
      <c r="A33" s="109" t="s">
        <v>14</v>
      </c>
      <c r="B33" s="39"/>
      <c r="G33" s="39"/>
      <c r="L33" s="39"/>
      <c r="Q33" s="39"/>
      <c r="V33" s="39"/>
    </row>
    <row r="34" spans="1:25" ht="15" customHeight="1" x14ac:dyDescent="0.2">
      <c r="A34" s="109"/>
      <c r="B34" s="4" t="s">
        <v>6</v>
      </c>
      <c r="C34" s="4" t="s">
        <v>544</v>
      </c>
      <c r="D34" s="4" t="s">
        <v>545</v>
      </c>
      <c r="E34" s="6" t="s">
        <v>7</v>
      </c>
      <c r="F34" s="4"/>
      <c r="G34" s="4" t="s">
        <v>6</v>
      </c>
      <c r="H34" s="4" t="s">
        <v>544</v>
      </c>
      <c r="I34" s="4" t="s">
        <v>545</v>
      </c>
      <c r="J34" s="6" t="s">
        <v>7</v>
      </c>
      <c r="K34" s="4"/>
      <c r="L34" s="4" t="s">
        <v>6</v>
      </c>
      <c r="M34" s="4" t="s">
        <v>544</v>
      </c>
      <c r="N34" s="4" t="s">
        <v>545</v>
      </c>
      <c r="O34" s="6" t="s">
        <v>7</v>
      </c>
      <c r="P34" s="4"/>
      <c r="Q34" s="4" t="s">
        <v>6</v>
      </c>
      <c r="R34" s="4" t="s">
        <v>544</v>
      </c>
      <c r="S34" s="4" t="s">
        <v>545</v>
      </c>
      <c r="T34" s="6" t="s">
        <v>7</v>
      </c>
      <c r="U34" s="4"/>
      <c r="V34" s="4" t="s">
        <v>6</v>
      </c>
      <c r="W34" s="4" t="s">
        <v>544</v>
      </c>
      <c r="X34" s="4" t="s">
        <v>545</v>
      </c>
      <c r="Y34" s="6" t="s">
        <v>7</v>
      </c>
    </row>
    <row r="35" spans="1:25" ht="3.95" customHeight="1" x14ac:dyDescent="0.2">
      <c r="A35" s="3"/>
      <c r="B35" s="3"/>
      <c r="G35" s="3"/>
      <c r="L35" s="3"/>
      <c r="O35" s="1"/>
      <c r="Q35" s="3"/>
      <c r="T35" s="1"/>
      <c r="V35" s="3"/>
      <c r="Y35" s="1"/>
    </row>
    <row r="36" spans="1:25" ht="15" customHeight="1" x14ac:dyDescent="0.2">
      <c r="A36" s="3" t="s">
        <v>8</v>
      </c>
      <c r="B36" s="77"/>
      <c r="C36" s="80"/>
      <c r="D36" s="80"/>
      <c r="E36" s="79"/>
      <c r="F36" s="33"/>
      <c r="G36" s="77"/>
      <c r="H36" s="78"/>
      <c r="I36" s="78"/>
      <c r="J36" s="79"/>
      <c r="K36" s="33"/>
      <c r="L36" s="77"/>
      <c r="M36" s="78"/>
      <c r="N36" s="78"/>
      <c r="O36" s="79"/>
      <c r="P36" s="33"/>
      <c r="Q36" s="77"/>
      <c r="R36" s="78"/>
      <c r="S36" s="78"/>
      <c r="T36" s="79"/>
      <c r="U36" s="33"/>
      <c r="V36" s="77"/>
      <c r="W36" s="78"/>
      <c r="X36" s="78"/>
      <c r="Y36" s="79"/>
    </row>
    <row r="37" spans="1:25" ht="15" customHeight="1" x14ac:dyDescent="0.2">
      <c r="A37" s="3" t="s">
        <v>9</v>
      </c>
      <c r="B37" s="77"/>
      <c r="C37" s="78"/>
      <c r="D37" s="78"/>
      <c r="E37" s="79"/>
      <c r="F37" s="33"/>
      <c r="G37" s="77"/>
      <c r="H37" s="78"/>
      <c r="I37" s="78"/>
      <c r="J37" s="79"/>
      <c r="K37" s="33"/>
      <c r="L37" s="77"/>
      <c r="M37" s="78"/>
      <c r="N37" s="78"/>
      <c r="O37" s="79"/>
      <c r="P37" s="33"/>
      <c r="Q37" s="77"/>
      <c r="R37" s="78"/>
      <c r="S37" s="78"/>
      <c r="T37" s="79"/>
      <c r="U37" s="33"/>
      <c r="V37" s="77"/>
      <c r="W37" s="78"/>
      <c r="X37" s="78"/>
      <c r="Y37" s="79"/>
    </row>
    <row r="38" spans="1:25" ht="15" customHeight="1" x14ac:dyDescent="0.2">
      <c r="A38" s="3" t="s">
        <v>10</v>
      </c>
      <c r="B38" s="77"/>
      <c r="C38" s="78"/>
      <c r="D38" s="78"/>
      <c r="E38" s="79"/>
      <c r="F38" s="33"/>
      <c r="G38" s="77"/>
      <c r="H38" s="78"/>
      <c r="I38" s="78"/>
      <c r="J38" s="79"/>
      <c r="K38" s="33"/>
      <c r="L38" s="77"/>
      <c r="M38" s="78"/>
      <c r="N38" s="78"/>
      <c r="O38" s="79"/>
      <c r="P38" s="33"/>
      <c r="Q38" s="77"/>
      <c r="R38" s="78"/>
      <c r="S38" s="78"/>
      <c r="T38" s="79"/>
      <c r="U38" s="33"/>
      <c r="V38" s="77"/>
      <c r="W38" s="78"/>
      <c r="X38" s="78"/>
      <c r="Y38" s="79"/>
    </row>
    <row r="39" spans="1:25" ht="8.1" customHeight="1" x14ac:dyDescent="0.2">
      <c r="C39" s="100"/>
      <c r="D39" s="100"/>
      <c r="E39" s="100"/>
      <c r="H39" s="100"/>
      <c r="I39" s="100"/>
      <c r="J39" s="100"/>
      <c r="M39" s="100"/>
      <c r="N39" s="100"/>
      <c r="O39" s="100"/>
      <c r="R39" s="100"/>
      <c r="S39" s="100"/>
      <c r="T39" s="100"/>
      <c r="W39" s="100"/>
      <c r="X39" s="100"/>
      <c r="Y39" s="100"/>
    </row>
    <row r="40" spans="1:25" ht="15" customHeight="1" x14ac:dyDescent="0.2">
      <c r="B40" s="95" t="str">
        <f>C6&amp;" 1"</f>
        <v xml:space="preserve"> 1</v>
      </c>
      <c r="C40" s="96"/>
      <c r="D40" s="96"/>
      <c r="E40" s="97"/>
      <c r="G40" s="95" t="str">
        <f>C6&amp;" 2"</f>
        <v xml:space="preserve"> 2</v>
      </c>
      <c r="H40" s="96"/>
      <c r="I40" s="96"/>
      <c r="J40" s="97"/>
      <c r="L40" s="95" t="str">
        <f>C6&amp;" 3"</f>
        <v xml:space="preserve"> 3</v>
      </c>
      <c r="M40" s="96"/>
      <c r="N40" s="96"/>
      <c r="O40" s="97"/>
      <c r="Q40" s="95" t="str">
        <f>C6&amp;" 3"</f>
        <v xml:space="preserve"> 3</v>
      </c>
      <c r="R40" s="96"/>
      <c r="S40" s="96"/>
      <c r="T40" s="97"/>
      <c r="V40" s="95" t="str">
        <f>C6&amp;" 5"</f>
        <v xml:space="preserve"> 5</v>
      </c>
      <c r="W40" s="96"/>
      <c r="X40" s="96"/>
      <c r="Y40" s="97"/>
    </row>
    <row r="41" spans="1:25" ht="22.5" customHeight="1" x14ac:dyDescent="0.25">
      <c r="A41" s="38"/>
      <c r="B41" s="85" t="s">
        <v>633</v>
      </c>
      <c r="C41" s="38"/>
      <c r="D41" s="38"/>
      <c r="E41" s="38"/>
      <c r="F41" s="38"/>
      <c r="G41" s="38"/>
      <c r="H41" s="38"/>
      <c r="I41" s="84"/>
      <c r="J41" s="107" t="s">
        <v>15</v>
      </c>
      <c r="K41" s="107"/>
      <c r="L41" s="107"/>
      <c r="M41" s="107"/>
      <c r="N41" s="84"/>
      <c r="O41" s="84"/>
      <c r="P41" s="73"/>
      <c r="Q41" s="73"/>
      <c r="R41" s="73"/>
      <c r="S41" s="73"/>
      <c r="T41" s="73"/>
      <c r="U41" s="73"/>
      <c r="V41" s="73"/>
      <c r="W41" s="73"/>
      <c r="X41" s="73"/>
      <c r="Y41" s="73"/>
    </row>
    <row r="42" spans="1:25" ht="15" x14ac:dyDescent="0.25">
      <c r="B42" s="85" t="s">
        <v>634</v>
      </c>
      <c r="C42" s="37"/>
      <c r="D42" s="37"/>
      <c r="E42" s="37"/>
      <c r="F42" s="37"/>
      <c r="G42" s="36"/>
      <c r="H42" s="37"/>
      <c r="I42" s="84"/>
      <c r="J42" s="107"/>
      <c r="K42" s="107"/>
      <c r="L42" s="107"/>
      <c r="M42" s="107"/>
      <c r="N42" s="84"/>
      <c r="O42" s="84"/>
      <c r="P42" s="73"/>
      <c r="Q42" s="73"/>
      <c r="R42" s="73"/>
      <c r="S42" s="73"/>
      <c r="T42" s="73"/>
      <c r="U42" s="73"/>
      <c r="V42" s="73"/>
      <c r="W42" s="73"/>
      <c r="X42" s="73"/>
      <c r="Y42" s="73"/>
    </row>
    <row r="43" spans="1:25" ht="15" x14ac:dyDescent="0.25">
      <c r="A43" s="38"/>
      <c r="B43" s="85" t="s">
        <v>635</v>
      </c>
      <c r="I43" s="84"/>
      <c r="J43" s="107"/>
      <c r="K43" s="107"/>
      <c r="L43" s="107"/>
      <c r="M43" s="107"/>
      <c r="N43" s="84"/>
      <c r="O43" s="84"/>
      <c r="P43" s="73"/>
      <c r="Q43" s="73"/>
      <c r="R43" s="73"/>
      <c r="S43" s="73"/>
      <c r="T43" s="73"/>
      <c r="U43" s="73"/>
      <c r="V43" s="73"/>
      <c r="W43" s="73"/>
      <c r="X43" s="73"/>
      <c r="Y43" s="73"/>
    </row>
    <row r="65536" spans="11:21" x14ac:dyDescent="0.2">
      <c r="K65536" s="33"/>
      <c r="P65536" s="33"/>
      <c r="U65536" s="33"/>
    </row>
  </sheetData>
  <sheetProtection algorithmName="SHA-512" hashValue="nKtVWzrLN2j87raF+gGMfAjfOgkVT7iC2C0Ocsp0RoUnJTB3LUir9yzD1icbElj2nrTYNzLsqPGP3hfZjsg0CQ==" saltValue="fg5HVjy0yEJlxTLLy87fdg==" spinCount="100000" sheet="1" objects="1" scenarios="1" selectLockedCells="1" sort="0"/>
  <mergeCells count="47">
    <mergeCell ref="J41:M43"/>
    <mergeCell ref="X1:Y1"/>
    <mergeCell ref="W6:Y7"/>
    <mergeCell ref="V29:Y29"/>
    <mergeCell ref="A33:A34"/>
    <mergeCell ref="A21:C21"/>
    <mergeCell ref="A9:C9"/>
    <mergeCell ref="A32:C32"/>
    <mergeCell ref="C28:E28"/>
    <mergeCell ref="A22:A23"/>
    <mergeCell ref="B29:E29"/>
    <mergeCell ref="G29:J29"/>
    <mergeCell ref="L29:O29"/>
    <mergeCell ref="B40:E40"/>
    <mergeCell ref="G40:J40"/>
    <mergeCell ref="L40:O40"/>
    <mergeCell ref="Z10:AB11"/>
    <mergeCell ref="H28:J28"/>
    <mergeCell ref="M28:O28"/>
    <mergeCell ref="B18:E18"/>
    <mergeCell ref="G18:J18"/>
    <mergeCell ref="L18:O18"/>
    <mergeCell ref="Q18:T18"/>
    <mergeCell ref="V18:Y18"/>
    <mergeCell ref="R17:T17"/>
    <mergeCell ref="R28:T28"/>
    <mergeCell ref="W17:Y17"/>
    <mergeCell ref="W28:Y28"/>
    <mergeCell ref="C17:E17"/>
    <mergeCell ref="H17:J17"/>
    <mergeCell ref="M17:O17"/>
    <mergeCell ref="Q40:T40"/>
    <mergeCell ref="V40:Y40"/>
    <mergeCell ref="C1:O2"/>
    <mergeCell ref="C3:O4"/>
    <mergeCell ref="C5:O5"/>
    <mergeCell ref="C39:E39"/>
    <mergeCell ref="H39:J39"/>
    <mergeCell ref="P6:Q6"/>
    <mergeCell ref="R39:T39"/>
    <mergeCell ref="K6:L6"/>
    <mergeCell ref="M6:O6"/>
    <mergeCell ref="Q29:T29"/>
    <mergeCell ref="W39:Y39"/>
    <mergeCell ref="R6:V7"/>
    <mergeCell ref="S1:T1"/>
    <mergeCell ref="M39:O39"/>
  </mergeCells>
  <phoneticPr fontId="66" type="noConversion"/>
  <conditionalFormatting sqref="C6:I6">
    <cfRule type="expression" dxfId="4" priority="2" stopIfTrue="1">
      <formula>ISBLANK($C$6)</formula>
    </cfRule>
  </conditionalFormatting>
  <conditionalFormatting sqref="D7 I7:L7">
    <cfRule type="cellIs" dxfId="3" priority="43" operator="equal">
      <formula>0</formula>
    </cfRule>
  </conditionalFormatting>
  <conditionalFormatting sqref="M6:N6">
    <cfRule type="expression" dxfId="2" priority="52">
      <formula>ISBLANK($M$6)</formula>
    </cfRule>
  </conditionalFormatting>
  <conditionalFormatting sqref="M6:O6">
    <cfRule type="containsErrors" dxfId="1" priority="1">
      <formula>ISERROR(M6)</formula>
    </cfRule>
  </conditionalFormatting>
  <conditionalFormatting sqref="P7:Q7">
    <cfRule type="cellIs" dxfId="0" priority="27" operator="equal">
      <formula>0</formula>
    </cfRule>
  </conditionalFormatting>
  <hyperlinks>
    <hyperlink ref="J41:M43" r:id="rId1" display="martin.brupbacher@swissshooting.ch" xr:uid="{00000000-0004-0000-0000-000000000000}"/>
  </hyperlinks>
  <printOptions horizontalCentered="1" verticalCentered="1"/>
  <pageMargins left="0.19685039370078741" right="0.19685039370078741" top="0.11811023622047245" bottom="0.11811023622047245" header="0.31496062992125984" footer="0.31496062992125984"/>
  <pageSetup paperSize="9" scale="90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Drop Down 1">
              <controlPr defaultSize="0" print="0" autoLine="0" autoPict="0">
                <anchor moveWithCells="1">
                  <from>
                    <xdr:col>12</xdr:col>
                    <xdr:colOff>19050</xdr:colOff>
                    <xdr:row>6</xdr:row>
                    <xdr:rowOff>0</xdr:rowOff>
                  </from>
                  <to>
                    <xdr:col>16</xdr:col>
                    <xdr:colOff>342900</xdr:colOff>
                    <xdr:row>7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D266"/>
  <sheetViews>
    <sheetView showGridLines="0" workbookViewId="0">
      <selection activeCell="G5" sqref="G5"/>
    </sheetView>
  </sheetViews>
  <sheetFormatPr baseColWidth="10" defaultColWidth="11.5703125" defaultRowHeight="23.25" x14ac:dyDescent="0.35"/>
  <cols>
    <col min="1" max="1" width="82.5703125" style="88" customWidth="1"/>
    <col min="2" max="2" width="33" style="88" customWidth="1"/>
    <col min="3" max="4" width="11.5703125" style="88"/>
    <col min="5" max="16384" width="11.5703125" style="40"/>
  </cols>
  <sheetData>
    <row r="3" spans="1:4" x14ac:dyDescent="0.35">
      <c r="A3" s="88" t="s">
        <v>38</v>
      </c>
      <c r="C3" s="88" t="s">
        <v>39</v>
      </c>
    </row>
    <row r="4" spans="1:4" x14ac:dyDescent="0.35">
      <c r="A4" s="92" t="s">
        <v>41</v>
      </c>
      <c r="B4" s="92" t="s">
        <v>40</v>
      </c>
      <c r="C4" s="88" t="s">
        <v>42</v>
      </c>
      <c r="D4" s="88" t="s">
        <v>43</v>
      </c>
    </row>
    <row r="5" spans="1:4" x14ac:dyDescent="0.35">
      <c r="A5" s="90" t="s">
        <v>45</v>
      </c>
      <c r="B5" s="89" t="s">
        <v>44</v>
      </c>
      <c r="C5" s="89">
        <v>32</v>
      </c>
      <c r="D5" s="89">
        <v>32</v>
      </c>
    </row>
    <row r="6" spans="1:4" x14ac:dyDescent="0.35">
      <c r="A6" s="90" t="s">
        <v>47</v>
      </c>
      <c r="B6" s="89" t="s">
        <v>46</v>
      </c>
      <c r="C6" s="89">
        <v>8</v>
      </c>
      <c r="D6" s="89">
        <v>8</v>
      </c>
    </row>
    <row r="7" spans="1:4" x14ac:dyDescent="0.35">
      <c r="A7" s="90" t="s">
        <v>49</v>
      </c>
      <c r="B7" s="89" t="s">
        <v>48</v>
      </c>
      <c r="C7" s="89">
        <v>6</v>
      </c>
      <c r="D7" s="89">
        <v>6</v>
      </c>
    </row>
    <row r="8" spans="1:4" x14ac:dyDescent="0.35">
      <c r="A8" s="90" t="s">
        <v>51</v>
      </c>
      <c r="B8" s="89" t="s">
        <v>50</v>
      </c>
      <c r="C8" s="89">
        <v>13</v>
      </c>
      <c r="D8" s="89">
        <v>13</v>
      </c>
    </row>
    <row r="9" spans="1:4" x14ac:dyDescent="0.35">
      <c r="A9" s="90" t="s">
        <v>53</v>
      </c>
      <c r="B9" s="89" t="s">
        <v>52</v>
      </c>
      <c r="C9" s="89">
        <v>11</v>
      </c>
      <c r="D9" s="89">
        <v>11</v>
      </c>
    </row>
    <row r="10" spans="1:4" x14ac:dyDescent="0.35">
      <c r="A10" s="90" t="s">
        <v>55</v>
      </c>
      <c r="B10" s="89" t="s">
        <v>54</v>
      </c>
      <c r="C10" s="89">
        <v>1</v>
      </c>
      <c r="D10" s="89">
        <v>1</v>
      </c>
    </row>
    <row r="11" spans="1:4" x14ac:dyDescent="0.35">
      <c r="A11" s="90" t="s">
        <v>57</v>
      </c>
      <c r="B11" s="89" t="s">
        <v>56</v>
      </c>
      <c r="C11" s="89">
        <v>30</v>
      </c>
      <c r="D11" s="89">
        <v>30</v>
      </c>
    </row>
    <row r="12" spans="1:4" x14ac:dyDescent="0.35">
      <c r="A12" s="90" t="s">
        <v>59</v>
      </c>
      <c r="B12" s="89" t="s">
        <v>58</v>
      </c>
      <c r="C12" s="89">
        <v>27</v>
      </c>
      <c r="D12" s="89">
        <v>27</v>
      </c>
    </row>
    <row r="13" spans="1:4" x14ac:dyDescent="0.35">
      <c r="A13" s="90" t="s">
        <v>642</v>
      </c>
      <c r="B13" s="89" t="s">
        <v>643</v>
      </c>
      <c r="C13" s="89">
        <v>3</v>
      </c>
      <c r="D13" s="89">
        <v>3</v>
      </c>
    </row>
    <row r="14" spans="1:4" x14ac:dyDescent="0.35">
      <c r="A14" s="90" t="s">
        <v>61</v>
      </c>
      <c r="B14" s="89" t="s">
        <v>60</v>
      </c>
      <c r="C14" s="89">
        <v>19</v>
      </c>
      <c r="D14" s="89">
        <v>19</v>
      </c>
    </row>
    <row r="15" spans="1:4" x14ac:dyDescent="0.35">
      <c r="A15" s="90" t="s">
        <v>63</v>
      </c>
      <c r="B15" s="89" t="s">
        <v>62</v>
      </c>
      <c r="C15" s="89">
        <v>16</v>
      </c>
      <c r="D15" s="89">
        <v>16</v>
      </c>
    </row>
    <row r="16" spans="1:4" x14ac:dyDescent="0.35">
      <c r="A16" s="90" t="s">
        <v>65</v>
      </c>
      <c r="B16" s="89" t="s">
        <v>64</v>
      </c>
      <c r="C16" s="89">
        <v>1</v>
      </c>
      <c r="D16" s="89">
        <v>1</v>
      </c>
    </row>
    <row r="17" spans="1:4" x14ac:dyDescent="0.35">
      <c r="A17" s="90" t="s">
        <v>66</v>
      </c>
      <c r="B17" s="89" t="s">
        <v>644</v>
      </c>
      <c r="C17" s="89">
        <v>24</v>
      </c>
      <c r="D17" s="89">
        <v>24</v>
      </c>
    </row>
    <row r="18" spans="1:4" x14ac:dyDescent="0.35">
      <c r="A18" s="90" t="s">
        <v>68</v>
      </c>
      <c r="B18" s="89" t="s">
        <v>67</v>
      </c>
      <c r="C18" s="89">
        <v>2</v>
      </c>
      <c r="D18" s="89">
        <v>2</v>
      </c>
    </row>
    <row r="19" spans="1:4" x14ac:dyDescent="0.35">
      <c r="A19" s="90" t="s">
        <v>70</v>
      </c>
      <c r="B19" s="89" t="s">
        <v>69</v>
      </c>
      <c r="C19" s="89">
        <v>2</v>
      </c>
      <c r="D19" s="89">
        <v>2</v>
      </c>
    </row>
    <row r="20" spans="1:4" x14ac:dyDescent="0.35">
      <c r="A20" s="90" t="s">
        <v>71</v>
      </c>
      <c r="B20" s="89" t="s">
        <v>645</v>
      </c>
      <c r="C20" s="89">
        <v>12</v>
      </c>
      <c r="D20" s="89">
        <v>12</v>
      </c>
    </row>
    <row r="21" spans="1:4" x14ac:dyDescent="0.35">
      <c r="A21" s="90" t="s">
        <v>72</v>
      </c>
      <c r="B21" s="89" t="s">
        <v>646</v>
      </c>
      <c r="C21" s="89">
        <v>9</v>
      </c>
      <c r="D21" s="89">
        <v>9</v>
      </c>
    </row>
    <row r="22" spans="1:4" x14ac:dyDescent="0.35">
      <c r="A22" s="90" t="s">
        <v>74</v>
      </c>
      <c r="B22" s="89" t="s">
        <v>73</v>
      </c>
      <c r="C22" s="89">
        <v>2</v>
      </c>
      <c r="D22" s="89">
        <v>2</v>
      </c>
    </row>
    <row r="23" spans="1:4" x14ac:dyDescent="0.35">
      <c r="A23" s="90" t="s">
        <v>76</v>
      </c>
      <c r="B23" s="89" t="s">
        <v>75</v>
      </c>
      <c r="C23" s="89">
        <v>16</v>
      </c>
      <c r="D23" s="89">
        <v>16</v>
      </c>
    </row>
    <row r="24" spans="1:4" x14ac:dyDescent="0.35">
      <c r="A24" s="90" t="s">
        <v>78</v>
      </c>
      <c r="B24" s="89" t="s">
        <v>77</v>
      </c>
      <c r="C24" s="89">
        <v>2</v>
      </c>
      <c r="D24" s="89">
        <v>2</v>
      </c>
    </row>
    <row r="25" spans="1:4" x14ac:dyDescent="0.35">
      <c r="A25" s="90" t="s">
        <v>80</v>
      </c>
      <c r="B25" s="89" t="s">
        <v>79</v>
      </c>
      <c r="C25" s="89">
        <v>5</v>
      </c>
      <c r="D25" s="89">
        <v>5</v>
      </c>
    </row>
    <row r="26" spans="1:4" x14ac:dyDescent="0.35">
      <c r="A26" s="90" t="s">
        <v>82</v>
      </c>
      <c r="B26" s="89" t="s">
        <v>81</v>
      </c>
      <c r="C26" s="89">
        <v>5</v>
      </c>
      <c r="D26" s="89">
        <v>5</v>
      </c>
    </row>
    <row r="27" spans="1:4" x14ac:dyDescent="0.35">
      <c r="A27" s="90" t="s">
        <v>84</v>
      </c>
      <c r="B27" s="89" t="s">
        <v>83</v>
      </c>
      <c r="C27" s="89">
        <v>22</v>
      </c>
      <c r="D27" s="89">
        <v>22</v>
      </c>
    </row>
    <row r="28" spans="1:4" x14ac:dyDescent="0.35">
      <c r="A28" s="90" t="s">
        <v>86</v>
      </c>
      <c r="B28" s="89" t="s">
        <v>85</v>
      </c>
      <c r="C28" s="89">
        <v>2</v>
      </c>
      <c r="D28" s="89">
        <v>2</v>
      </c>
    </row>
    <row r="29" spans="1:4" x14ac:dyDescent="0.35">
      <c r="A29" s="90" t="s">
        <v>88</v>
      </c>
      <c r="B29" s="89" t="s">
        <v>87</v>
      </c>
      <c r="C29" s="89">
        <v>19</v>
      </c>
      <c r="D29" s="89">
        <v>19</v>
      </c>
    </row>
    <row r="30" spans="1:4" x14ac:dyDescent="0.35">
      <c r="A30" s="90" t="s">
        <v>90</v>
      </c>
      <c r="B30" s="89" t="s">
        <v>89</v>
      </c>
      <c r="C30" s="89">
        <v>14</v>
      </c>
      <c r="D30" s="89">
        <v>14</v>
      </c>
    </row>
    <row r="31" spans="1:4" x14ac:dyDescent="0.35">
      <c r="A31" s="90" t="s">
        <v>91</v>
      </c>
      <c r="B31" s="89" t="s">
        <v>647</v>
      </c>
      <c r="C31" s="89">
        <v>22</v>
      </c>
      <c r="D31" s="89">
        <v>22</v>
      </c>
    </row>
    <row r="32" spans="1:4" x14ac:dyDescent="0.35">
      <c r="A32" s="90" t="s">
        <v>93</v>
      </c>
      <c r="B32" s="89" t="s">
        <v>92</v>
      </c>
      <c r="C32" s="89">
        <v>13</v>
      </c>
      <c r="D32" s="89">
        <v>13</v>
      </c>
    </row>
    <row r="33" spans="1:4" x14ac:dyDescent="0.35">
      <c r="A33" s="90" t="s">
        <v>95</v>
      </c>
      <c r="B33" s="89" t="s">
        <v>94</v>
      </c>
      <c r="C33" s="89">
        <v>12</v>
      </c>
      <c r="D33" s="89">
        <v>12</v>
      </c>
    </row>
    <row r="34" spans="1:4" x14ac:dyDescent="0.35">
      <c r="A34" s="90" t="s">
        <v>97</v>
      </c>
      <c r="B34" s="89" t="s">
        <v>96</v>
      </c>
      <c r="C34" s="89">
        <v>6</v>
      </c>
      <c r="D34" s="89">
        <v>6</v>
      </c>
    </row>
    <row r="35" spans="1:4" x14ac:dyDescent="0.35">
      <c r="A35" s="90" t="s">
        <v>99</v>
      </c>
      <c r="B35" s="89" t="s">
        <v>98</v>
      </c>
      <c r="C35" s="89">
        <v>1</v>
      </c>
      <c r="D35" s="89">
        <v>1</v>
      </c>
    </row>
    <row r="36" spans="1:4" x14ac:dyDescent="0.35">
      <c r="A36" s="90" t="s">
        <v>101</v>
      </c>
      <c r="B36" s="89" t="s">
        <v>100</v>
      </c>
      <c r="C36" s="89">
        <v>9</v>
      </c>
      <c r="D36" s="89">
        <v>9</v>
      </c>
    </row>
    <row r="37" spans="1:4" x14ac:dyDescent="0.35">
      <c r="A37" s="90" t="s">
        <v>103</v>
      </c>
      <c r="B37" s="89" t="s">
        <v>102</v>
      </c>
      <c r="C37" s="89">
        <v>4</v>
      </c>
      <c r="D37" s="89">
        <v>4</v>
      </c>
    </row>
    <row r="38" spans="1:4" x14ac:dyDescent="0.35">
      <c r="A38" s="90" t="s">
        <v>105</v>
      </c>
      <c r="B38" s="89" t="s">
        <v>104</v>
      </c>
      <c r="C38" s="89">
        <v>4</v>
      </c>
      <c r="D38" s="89">
        <v>4</v>
      </c>
    </row>
    <row r="39" spans="1:4" x14ac:dyDescent="0.35">
      <c r="A39" s="90" t="s">
        <v>107</v>
      </c>
      <c r="B39" s="89" t="s">
        <v>106</v>
      </c>
      <c r="C39" s="89">
        <v>4</v>
      </c>
      <c r="D39" s="89">
        <v>4</v>
      </c>
    </row>
    <row r="40" spans="1:4" x14ac:dyDescent="0.35">
      <c r="A40" s="90" t="s">
        <v>109</v>
      </c>
      <c r="B40" s="89" t="s">
        <v>108</v>
      </c>
      <c r="C40" s="89">
        <v>21</v>
      </c>
      <c r="D40" s="89">
        <v>21</v>
      </c>
    </row>
    <row r="41" spans="1:4" x14ac:dyDescent="0.35">
      <c r="A41" s="90" t="s">
        <v>111</v>
      </c>
      <c r="B41" s="89" t="s">
        <v>110</v>
      </c>
      <c r="C41" s="89">
        <v>3</v>
      </c>
      <c r="D41" s="89">
        <v>3</v>
      </c>
    </row>
    <row r="42" spans="1:4" x14ac:dyDescent="0.35">
      <c r="A42" s="90" t="s">
        <v>113</v>
      </c>
      <c r="B42" s="89" t="s">
        <v>112</v>
      </c>
      <c r="C42" s="89">
        <v>8</v>
      </c>
      <c r="D42" s="89">
        <v>8</v>
      </c>
    </row>
    <row r="43" spans="1:4" x14ac:dyDescent="0.35">
      <c r="A43" s="90" t="s">
        <v>115</v>
      </c>
      <c r="B43" s="89" t="s">
        <v>114</v>
      </c>
      <c r="C43" s="89">
        <v>1</v>
      </c>
      <c r="D43" s="89">
        <v>1</v>
      </c>
    </row>
    <row r="44" spans="1:4" x14ac:dyDescent="0.35">
      <c r="A44" s="90" t="s">
        <v>117</v>
      </c>
      <c r="B44" s="89" t="s">
        <v>116</v>
      </c>
      <c r="C44" s="89">
        <v>12</v>
      </c>
      <c r="D44" s="89">
        <v>12</v>
      </c>
    </row>
    <row r="45" spans="1:4" x14ac:dyDescent="0.35">
      <c r="A45" s="90" t="s">
        <v>119</v>
      </c>
      <c r="B45" s="89" t="s">
        <v>118</v>
      </c>
      <c r="C45" s="89">
        <v>10</v>
      </c>
      <c r="D45" s="89">
        <v>10</v>
      </c>
    </row>
    <row r="46" spans="1:4" x14ac:dyDescent="0.35">
      <c r="A46" s="90" t="s">
        <v>121</v>
      </c>
      <c r="B46" s="89" t="s">
        <v>120</v>
      </c>
      <c r="C46" s="89">
        <v>34</v>
      </c>
      <c r="D46" s="89">
        <v>34</v>
      </c>
    </row>
    <row r="47" spans="1:4" x14ac:dyDescent="0.35">
      <c r="A47" s="90" t="s">
        <v>123</v>
      </c>
      <c r="B47" s="89" t="s">
        <v>122</v>
      </c>
      <c r="C47" s="89">
        <v>5</v>
      </c>
      <c r="D47" s="89">
        <v>5</v>
      </c>
    </row>
    <row r="48" spans="1:4" x14ac:dyDescent="0.35">
      <c r="A48" s="90" t="s">
        <v>125</v>
      </c>
      <c r="B48" s="89" t="s">
        <v>124</v>
      </c>
      <c r="C48" s="89">
        <v>30</v>
      </c>
      <c r="D48" s="89">
        <v>30</v>
      </c>
    </row>
    <row r="49" spans="1:4" x14ac:dyDescent="0.35">
      <c r="A49" s="90" t="s">
        <v>127</v>
      </c>
      <c r="B49" s="89" t="s">
        <v>126</v>
      </c>
      <c r="C49" s="89">
        <v>9</v>
      </c>
      <c r="D49" s="89">
        <v>9</v>
      </c>
    </row>
    <row r="50" spans="1:4" x14ac:dyDescent="0.35">
      <c r="A50" s="90" t="s">
        <v>129</v>
      </c>
      <c r="B50" s="89" t="s">
        <v>128</v>
      </c>
      <c r="C50" s="89">
        <v>20</v>
      </c>
      <c r="D50" s="89">
        <v>20</v>
      </c>
    </row>
    <row r="51" spans="1:4" x14ac:dyDescent="0.35">
      <c r="A51" s="90" t="s">
        <v>131</v>
      </c>
      <c r="B51" s="89" t="s">
        <v>130</v>
      </c>
      <c r="C51" s="89">
        <v>11</v>
      </c>
      <c r="D51" s="89">
        <v>11</v>
      </c>
    </row>
    <row r="52" spans="1:4" x14ac:dyDescent="0.35">
      <c r="A52" s="90" t="s">
        <v>133</v>
      </c>
      <c r="B52" s="89" t="s">
        <v>132</v>
      </c>
      <c r="C52" s="89">
        <v>5</v>
      </c>
      <c r="D52" s="89">
        <v>5</v>
      </c>
    </row>
    <row r="53" spans="1:4" x14ac:dyDescent="0.35">
      <c r="A53" s="90" t="s">
        <v>134</v>
      </c>
      <c r="B53" s="89" t="s">
        <v>648</v>
      </c>
      <c r="C53" s="89">
        <v>22</v>
      </c>
      <c r="D53" s="89">
        <v>22</v>
      </c>
    </row>
    <row r="54" spans="1:4" x14ac:dyDescent="0.35">
      <c r="A54" s="90" t="s">
        <v>136</v>
      </c>
      <c r="B54" s="89" t="s">
        <v>135</v>
      </c>
      <c r="C54" s="89">
        <v>4</v>
      </c>
      <c r="D54" s="89">
        <v>4</v>
      </c>
    </row>
    <row r="55" spans="1:4" x14ac:dyDescent="0.35">
      <c r="A55" s="90" t="s">
        <v>138</v>
      </c>
      <c r="B55" s="89" t="s">
        <v>137</v>
      </c>
      <c r="C55" s="89">
        <v>13</v>
      </c>
      <c r="D55" s="89">
        <v>13</v>
      </c>
    </row>
    <row r="56" spans="1:4" x14ac:dyDescent="0.35">
      <c r="A56" s="90" t="s">
        <v>140</v>
      </c>
      <c r="B56" s="89" t="s">
        <v>139</v>
      </c>
      <c r="C56" s="89">
        <v>4</v>
      </c>
      <c r="D56" s="89">
        <v>4</v>
      </c>
    </row>
    <row r="57" spans="1:4" x14ac:dyDescent="0.35">
      <c r="A57" s="90" t="s">
        <v>142</v>
      </c>
      <c r="B57" s="89" t="s">
        <v>141</v>
      </c>
      <c r="C57" s="89">
        <v>17</v>
      </c>
      <c r="D57" s="89">
        <v>17</v>
      </c>
    </row>
    <row r="58" spans="1:4" x14ac:dyDescent="0.35">
      <c r="A58" s="90" t="s">
        <v>143</v>
      </c>
      <c r="B58" s="89" t="s">
        <v>649</v>
      </c>
      <c r="C58" s="89">
        <v>17</v>
      </c>
      <c r="D58" s="89">
        <v>17</v>
      </c>
    </row>
    <row r="59" spans="1:4" x14ac:dyDescent="0.35">
      <c r="A59" s="90" t="s">
        <v>145</v>
      </c>
      <c r="B59" s="89" t="s">
        <v>144</v>
      </c>
      <c r="C59" s="89">
        <v>1</v>
      </c>
      <c r="D59" s="89">
        <v>1</v>
      </c>
    </row>
    <row r="60" spans="1:4" x14ac:dyDescent="0.35">
      <c r="A60" s="90" t="s">
        <v>147</v>
      </c>
      <c r="B60" s="89" t="s">
        <v>146</v>
      </c>
      <c r="C60" s="89">
        <v>13</v>
      </c>
      <c r="D60" s="89">
        <v>13</v>
      </c>
    </row>
    <row r="61" spans="1:4" x14ac:dyDescent="0.35">
      <c r="A61" s="90" t="s">
        <v>149</v>
      </c>
      <c r="B61" s="89" t="s">
        <v>148</v>
      </c>
      <c r="C61" s="89">
        <v>6</v>
      </c>
      <c r="D61" s="89">
        <v>6</v>
      </c>
    </row>
    <row r="62" spans="1:4" x14ac:dyDescent="0.35">
      <c r="A62" s="90" t="s">
        <v>151</v>
      </c>
      <c r="B62" s="89" t="s">
        <v>150</v>
      </c>
      <c r="C62" s="89">
        <v>1</v>
      </c>
      <c r="D62" s="89">
        <v>1</v>
      </c>
    </row>
    <row r="63" spans="1:4" x14ac:dyDescent="0.35">
      <c r="A63" s="90" t="s">
        <v>153</v>
      </c>
      <c r="B63" s="89" t="s">
        <v>152</v>
      </c>
      <c r="C63" s="89">
        <v>24</v>
      </c>
      <c r="D63" s="89">
        <v>24</v>
      </c>
    </row>
    <row r="64" spans="1:4" x14ac:dyDescent="0.35">
      <c r="A64" s="90" t="s">
        <v>155</v>
      </c>
      <c r="B64" s="89" t="s">
        <v>154</v>
      </c>
      <c r="C64" s="89">
        <v>1</v>
      </c>
      <c r="D64" s="89">
        <v>1</v>
      </c>
    </row>
    <row r="65" spans="1:4" x14ac:dyDescent="0.35">
      <c r="A65" s="90" t="s">
        <v>157</v>
      </c>
      <c r="B65" s="89" t="s">
        <v>156</v>
      </c>
      <c r="C65" s="89">
        <v>1</v>
      </c>
      <c r="D65" s="89">
        <v>1</v>
      </c>
    </row>
    <row r="66" spans="1:4" x14ac:dyDescent="0.35">
      <c r="A66" s="90" t="s">
        <v>159</v>
      </c>
      <c r="B66" s="89" t="s">
        <v>158</v>
      </c>
      <c r="C66" s="89">
        <v>20</v>
      </c>
      <c r="D66" s="89">
        <v>20</v>
      </c>
    </row>
    <row r="67" spans="1:4" x14ac:dyDescent="0.35">
      <c r="A67" s="90" t="s">
        <v>161</v>
      </c>
      <c r="B67" s="89" t="s">
        <v>160</v>
      </c>
      <c r="C67" s="89">
        <v>7</v>
      </c>
      <c r="D67" s="89">
        <v>7</v>
      </c>
    </row>
    <row r="68" spans="1:4" x14ac:dyDescent="0.35">
      <c r="A68" s="90" t="s">
        <v>163</v>
      </c>
      <c r="B68" s="89" t="s">
        <v>162</v>
      </c>
      <c r="C68" s="89">
        <v>1</v>
      </c>
      <c r="D68" s="89">
        <v>1</v>
      </c>
    </row>
    <row r="69" spans="1:4" x14ac:dyDescent="0.35">
      <c r="A69" s="90" t="s">
        <v>165</v>
      </c>
      <c r="B69" s="89" t="s">
        <v>164</v>
      </c>
      <c r="C69" s="89">
        <v>8</v>
      </c>
      <c r="D69" s="89">
        <v>8</v>
      </c>
    </row>
    <row r="70" spans="1:4" x14ac:dyDescent="0.35">
      <c r="A70" s="90" t="s">
        <v>167</v>
      </c>
      <c r="B70" s="89" t="s">
        <v>166</v>
      </c>
      <c r="C70" s="89">
        <v>25</v>
      </c>
      <c r="D70" s="89">
        <v>25</v>
      </c>
    </row>
    <row r="71" spans="1:4" x14ac:dyDescent="0.35">
      <c r="A71" s="90" t="s">
        <v>169</v>
      </c>
      <c r="B71" s="89" t="s">
        <v>168</v>
      </c>
      <c r="C71" s="89">
        <v>10</v>
      </c>
      <c r="D71" s="89">
        <v>10</v>
      </c>
    </row>
    <row r="72" spans="1:4" x14ac:dyDescent="0.35">
      <c r="A72" s="90" t="s">
        <v>171</v>
      </c>
      <c r="B72" s="89" t="s">
        <v>170</v>
      </c>
      <c r="C72" s="89">
        <v>10</v>
      </c>
      <c r="D72" s="89">
        <v>10</v>
      </c>
    </row>
    <row r="73" spans="1:4" x14ac:dyDescent="0.35">
      <c r="A73" s="90" t="s">
        <v>173</v>
      </c>
      <c r="B73" s="89" t="s">
        <v>172</v>
      </c>
      <c r="C73" s="89">
        <v>1</v>
      </c>
      <c r="D73" s="89">
        <v>1</v>
      </c>
    </row>
    <row r="74" spans="1:4" x14ac:dyDescent="0.35">
      <c r="A74" s="90" t="s">
        <v>175</v>
      </c>
      <c r="B74" s="89" t="s">
        <v>174</v>
      </c>
      <c r="C74" s="89">
        <v>39</v>
      </c>
      <c r="D74" s="89">
        <v>39</v>
      </c>
    </row>
    <row r="75" spans="1:4" x14ac:dyDescent="0.35">
      <c r="A75" s="90" t="s">
        <v>177</v>
      </c>
      <c r="B75" s="89" t="s">
        <v>176</v>
      </c>
      <c r="C75" s="89">
        <v>6</v>
      </c>
      <c r="D75" s="89">
        <v>6</v>
      </c>
    </row>
    <row r="76" spans="1:4" x14ac:dyDescent="0.35">
      <c r="A76" s="90" t="s">
        <v>179</v>
      </c>
      <c r="B76" s="89" t="s">
        <v>178</v>
      </c>
      <c r="C76" s="89">
        <v>8</v>
      </c>
      <c r="D76" s="89">
        <v>8</v>
      </c>
    </row>
    <row r="77" spans="1:4" x14ac:dyDescent="0.35">
      <c r="A77" s="90" t="s">
        <v>181</v>
      </c>
      <c r="B77" s="89" t="s">
        <v>180</v>
      </c>
      <c r="C77" s="89">
        <v>36</v>
      </c>
      <c r="D77" s="89">
        <v>36</v>
      </c>
    </row>
    <row r="78" spans="1:4" x14ac:dyDescent="0.35">
      <c r="A78" s="90" t="s">
        <v>183</v>
      </c>
      <c r="B78" s="89" t="s">
        <v>182</v>
      </c>
      <c r="C78" s="89">
        <v>1</v>
      </c>
      <c r="D78" s="89">
        <v>1</v>
      </c>
    </row>
    <row r="79" spans="1:4" x14ac:dyDescent="0.35">
      <c r="A79" s="90" t="s">
        <v>185</v>
      </c>
      <c r="B79" s="89" t="s">
        <v>184</v>
      </c>
      <c r="C79" s="89">
        <v>20</v>
      </c>
      <c r="D79" s="89">
        <v>20</v>
      </c>
    </row>
    <row r="80" spans="1:4" x14ac:dyDescent="0.35">
      <c r="A80" s="90" t="s">
        <v>187</v>
      </c>
      <c r="B80" s="89" t="s">
        <v>186</v>
      </c>
      <c r="C80" s="89">
        <v>6</v>
      </c>
      <c r="D80" s="89">
        <v>6</v>
      </c>
    </row>
    <row r="81" spans="1:4" x14ac:dyDescent="0.35">
      <c r="A81" s="90" t="s">
        <v>189</v>
      </c>
      <c r="B81" s="89" t="s">
        <v>188</v>
      </c>
      <c r="C81" s="89">
        <v>2</v>
      </c>
      <c r="D81" s="89">
        <v>2</v>
      </c>
    </row>
    <row r="82" spans="1:4" x14ac:dyDescent="0.35">
      <c r="A82" s="90" t="s">
        <v>191</v>
      </c>
      <c r="B82" s="89" t="s">
        <v>190</v>
      </c>
      <c r="C82" s="89">
        <v>27</v>
      </c>
      <c r="D82" s="89">
        <v>27</v>
      </c>
    </row>
    <row r="83" spans="1:4" x14ac:dyDescent="0.35">
      <c r="A83" s="90" t="s">
        <v>193</v>
      </c>
      <c r="B83" s="89" t="s">
        <v>192</v>
      </c>
      <c r="C83" s="89">
        <v>21</v>
      </c>
      <c r="D83" s="89">
        <v>21</v>
      </c>
    </row>
    <row r="84" spans="1:4" x14ac:dyDescent="0.35">
      <c r="A84" s="90" t="s">
        <v>195</v>
      </c>
      <c r="B84" s="89" t="s">
        <v>194</v>
      </c>
      <c r="C84" s="89">
        <v>14</v>
      </c>
      <c r="D84" s="89">
        <v>14</v>
      </c>
    </row>
    <row r="85" spans="1:4" x14ac:dyDescent="0.35">
      <c r="A85" s="90" t="s">
        <v>197</v>
      </c>
      <c r="B85" s="89" t="s">
        <v>196</v>
      </c>
      <c r="C85" s="89">
        <v>21</v>
      </c>
      <c r="D85" s="89">
        <v>21</v>
      </c>
    </row>
    <row r="86" spans="1:4" x14ac:dyDescent="0.35">
      <c r="A86" s="90" t="s">
        <v>199</v>
      </c>
      <c r="B86" s="89" t="s">
        <v>198</v>
      </c>
      <c r="C86" s="89">
        <v>14</v>
      </c>
      <c r="D86" s="89">
        <v>14</v>
      </c>
    </row>
    <row r="87" spans="1:4" x14ac:dyDescent="0.35">
      <c r="A87" s="90" t="s">
        <v>201</v>
      </c>
      <c r="B87" s="89" t="s">
        <v>200</v>
      </c>
      <c r="C87" s="89">
        <v>10</v>
      </c>
      <c r="D87" s="89">
        <v>10</v>
      </c>
    </row>
    <row r="88" spans="1:4" x14ac:dyDescent="0.35">
      <c r="A88" s="90" t="s">
        <v>203</v>
      </c>
      <c r="B88" s="89" t="s">
        <v>202</v>
      </c>
      <c r="C88" s="89">
        <v>9</v>
      </c>
      <c r="D88" s="89">
        <v>9</v>
      </c>
    </row>
    <row r="89" spans="1:4" x14ac:dyDescent="0.35">
      <c r="A89" s="90" t="s">
        <v>204</v>
      </c>
      <c r="B89" s="89" t="s">
        <v>650</v>
      </c>
      <c r="C89" s="89">
        <v>13</v>
      </c>
      <c r="D89" s="89">
        <v>13</v>
      </c>
    </row>
    <row r="90" spans="1:4" x14ac:dyDescent="0.35">
      <c r="A90" s="90" t="s">
        <v>205</v>
      </c>
      <c r="B90" s="89" t="s">
        <v>651</v>
      </c>
      <c r="C90" s="89">
        <v>13</v>
      </c>
      <c r="D90" s="89">
        <v>13</v>
      </c>
    </row>
    <row r="91" spans="1:4" x14ac:dyDescent="0.35">
      <c r="A91" s="90" t="s">
        <v>207</v>
      </c>
      <c r="B91" s="89" t="s">
        <v>206</v>
      </c>
      <c r="C91" s="89">
        <v>31</v>
      </c>
      <c r="D91" s="89">
        <v>31</v>
      </c>
    </row>
    <row r="92" spans="1:4" x14ac:dyDescent="0.35">
      <c r="A92" s="90" t="s">
        <v>209</v>
      </c>
      <c r="B92" s="89" t="s">
        <v>208</v>
      </c>
      <c r="C92" s="89">
        <v>12</v>
      </c>
      <c r="D92" s="89">
        <v>12</v>
      </c>
    </row>
    <row r="93" spans="1:4" x14ac:dyDescent="0.35">
      <c r="A93" s="90" t="s">
        <v>211</v>
      </c>
      <c r="B93" s="89" t="s">
        <v>210</v>
      </c>
      <c r="C93" s="89">
        <v>8</v>
      </c>
      <c r="D93" s="89">
        <v>8</v>
      </c>
    </row>
    <row r="94" spans="1:4" x14ac:dyDescent="0.35">
      <c r="A94" s="90" t="s">
        <v>213</v>
      </c>
      <c r="B94" s="89" t="s">
        <v>212</v>
      </c>
      <c r="C94" s="89">
        <v>10</v>
      </c>
      <c r="D94" s="89">
        <v>10</v>
      </c>
    </row>
    <row r="95" spans="1:4" x14ac:dyDescent="0.35">
      <c r="A95" s="90" t="s">
        <v>215</v>
      </c>
      <c r="B95" s="89" t="s">
        <v>214</v>
      </c>
      <c r="C95" s="89">
        <v>28</v>
      </c>
      <c r="D95" s="89">
        <v>28</v>
      </c>
    </row>
    <row r="96" spans="1:4" x14ac:dyDescent="0.35">
      <c r="A96" s="90" t="s">
        <v>217</v>
      </c>
      <c r="B96" s="89" t="s">
        <v>216</v>
      </c>
      <c r="C96" s="89">
        <v>12</v>
      </c>
      <c r="D96" s="89">
        <v>12</v>
      </c>
    </row>
    <row r="97" spans="1:4" x14ac:dyDescent="0.35">
      <c r="A97" s="90" t="s">
        <v>219</v>
      </c>
      <c r="B97" s="89" t="s">
        <v>218</v>
      </c>
      <c r="C97" s="89">
        <v>4</v>
      </c>
      <c r="D97" s="89">
        <v>4</v>
      </c>
    </row>
    <row r="98" spans="1:4" x14ac:dyDescent="0.35">
      <c r="A98" s="90" t="s">
        <v>221</v>
      </c>
      <c r="B98" s="89" t="s">
        <v>220</v>
      </c>
      <c r="C98" s="89">
        <v>6</v>
      </c>
      <c r="D98" s="89">
        <v>6</v>
      </c>
    </row>
    <row r="99" spans="1:4" x14ac:dyDescent="0.35">
      <c r="A99" s="90" t="s">
        <v>223</v>
      </c>
      <c r="B99" s="89" t="s">
        <v>222</v>
      </c>
      <c r="C99" s="89">
        <v>3</v>
      </c>
      <c r="D99" s="89">
        <v>3</v>
      </c>
    </row>
    <row r="100" spans="1:4" x14ac:dyDescent="0.35">
      <c r="A100" s="90" t="s">
        <v>225</v>
      </c>
      <c r="B100" s="89" t="s">
        <v>224</v>
      </c>
      <c r="C100" s="89">
        <v>33</v>
      </c>
      <c r="D100" s="89">
        <v>33</v>
      </c>
    </row>
    <row r="101" spans="1:4" x14ac:dyDescent="0.35">
      <c r="A101" s="90" t="s">
        <v>227</v>
      </c>
      <c r="B101" s="89" t="s">
        <v>226</v>
      </c>
      <c r="C101" s="89">
        <v>4</v>
      </c>
      <c r="D101" s="89">
        <v>4</v>
      </c>
    </row>
    <row r="102" spans="1:4" x14ac:dyDescent="0.35">
      <c r="A102" s="90" t="s">
        <v>229</v>
      </c>
      <c r="B102" s="89" t="s">
        <v>228</v>
      </c>
      <c r="C102" s="89">
        <v>1</v>
      </c>
      <c r="D102" s="89">
        <v>1</v>
      </c>
    </row>
    <row r="103" spans="1:4" x14ac:dyDescent="0.35">
      <c r="A103" s="90" t="s">
        <v>231</v>
      </c>
      <c r="B103" s="89" t="s">
        <v>230</v>
      </c>
      <c r="C103" s="89">
        <v>19</v>
      </c>
      <c r="D103" s="89">
        <v>19</v>
      </c>
    </row>
    <row r="104" spans="1:4" x14ac:dyDescent="0.35">
      <c r="A104" s="90" t="s">
        <v>233</v>
      </c>
      <c r="B104" s="89" t="s">
        <v>232</v>
      </c>
      <c r="C104" s="89">
        <v>4</v>
      </c>
      <c r="D104" s="89">
        <v>4</v>
      </c>
    </row>
    <row r="105" spans="1:4" x14ac:dyDescent="0.35">
      <c r="A105" s="90" t="s">
        <v>235</v>
      </c>
      <c r="B105" s="89" t="s">
        <v>234</v>
      </c>
      <c r="C105" s="89">
        <v>11</v>
      </c>
      <c r="D105" s="89">
        <v>11</v>
      </c>
    </row>
    <row r="106" spans="1:4" x14ac:dyDescent="0.35">
      <c r="A106" s="90" t="s">
        <v>237</v>
      </c>
      <c r="B106" s="89" t="s">
        <v>236</v>
      </c>
      <c r="C106" s="89">
        <v>5</v>
      </c>
      <c r="D106" s="89">
        <v>5</v>
      </c>
    </row>
    <row r="107" spans="1:4" x14ac:dyDescent="0.35">
      <c r="A107" s="90" t="s">
        <v>239</v>
      </c>
      <c r="B107" s="89" t="s">
        <v>238</v>
      </c>
      <c r="C107" s="89">
        <v>2</v>
      </c>
      <c r="D107" s="89">
        <v>2</v>
      </c>
    </row>
    <row r="108" spans="1:4" x14ac:dyDescent="0.35">
      <c r="A108" s="90" t="s">
        <v>241</v>
      </c>
      <c r="B108" s="89" t="s">
        <v>240</v>
      </c>
      <c r="C108" s="89">
        <v>10</v>
      </c>
      <c r="D108" s="89">
        <v>10</v>
      </c>
    </row>
    <row r="109" spans="1:4" x14ac:dyDescent="0.35">
      <c r="A109" s="90" t="s">
        <v>243</v>
      </c>
      <c r="B109" s="89" t="s">
        <v>242</v>
      </c>
      <c r="C109" s="89">
        <v>21</v>
      </c>
      <c r="D109" s="89">
        <v>21</v>
      </c>
    </row>
    <row r="110" spans="1:4" x14ac:dyDescent="0.35">
      <c r="A110" s="90" t="s">
        <v>245</v>
      </c>
      <c r="B110" s="89" t="s">
        <v>244</v>
      </c>
      <c r="C110" s="89">
        <v>12</v>
      </c>
      <c r="D110" s="89">
        <v>12</v>
      </c>
    </row>
    <row r="111" spans="1:4" x14ac:dyDescent="0.35">
      <c r="A111" s="90" t="s">
        <v>247</v>
      </c>
      <c r="B111" s="89" t="s">
        <v>246</v>
      </c>
      <c r="C111" s="89">
        <v>17</v>
      </c>
      <c r="D111" s="89">
        <v>17</v>
      </c>
    </row>
    <row r="112" spans="1:4" x14ac:dyDescent="0.35">
      <c r="A112" s="90" t="s">
        <v>249</v>
      </c>
      <c r="B112" s="89" t="s">
        <v>248</v>
      </c>
      <c r="C112" s="89">
        <v>5</v>
      </c>
      <c r="D112" s="89">
        <v>5</v>
      </c>
    </row>
    <row r="113" spans="1:4" x14ac:dyDescent="0.35">
      <c r="A113" s="90" t="s">
        <v>251</v>
      </c>
      <c r="B113" s="89" t="s">
        <v>250</v>
      </c>
      <c r="C113" s="89">
        <v>1</v>
      </c>
      <c r="D113" s="89">
        <v>1</v>
      </c>
    </row>
    <row r="114" spans="1:4" x14ac:dyDescent="0.35">
      <c r="A114" s="90" t="s">
        <v>253</v>
      </c>
      <c r="B114" s="89" t="s">
        <v>252</v>
      </c>
      <c r="C114" s="89">
        <v>1</v>
      </c>
      <c r="D114" s="89">
        <v>1</v>
      </c>
    </row>
    <row r="115" spans="1:4" x14ac:dyDescent="0.35">
      <c r="A115" s="90" t="s">
        <v>255</v>
      </c>
      <c r="B115" s="89" t="s">
        <v>254</v>
      </c>
      <c r="C115" s="89">
        <v>2</v>
      </c>
      <c r="D115" s="89">
        <v>2</v>
      </c>
    </row>
    <row r="116" spans="1:4" x14ac:dyDescent="0.35">
      <c r="A116" s="90" t="s">
        <v>257</v>
      </c>
      <c r="B116" s="89" t="s">
        <v>256</v>
      </c>
      <c r="C116" s="89">
        <v>12</v>
      </c>
      <c r="D116" s="89">
        <v>12</v>
      </c>
    </row>
    <row r="117" spans="1:4" x14ac:dyDescent="0.35">
      <c r="A117" s="90" t="s">
        <v>259</v>
      </c>
      <c r="B117" s="89" t="s">
        <v>258</v>
      </c>
      <c r="C117" s="89">
        <v>1</v>
      </c>
      <c r="D117" s="89">
        <v>1</v>
      </c>
    </row>
    <row r="118" spans="1:4" x14ac:dyDescent="0.35">
      <c r="A118" s="90" t="s">
        <v>260</v>
      </c>
      <c r="B118" s="89" t="s">
        <v>652</v>
      </c>
      <c r="C118" s="89">
        <v>16</v>
      </c>
      <c r="D118" s="89">
        <v>16</v>
      </c>
    </row>
    <row r="119" spans="1:4" x14ac:dyDescent="0.35">
      <c r="A119" s="90" t="s">
        <v>262</v>
      </c>
      <c r="B119" s="89" t="s">
        <v>261</v>
      </c>
      <c r="C119" s="89">
        <v>5</v>
      </c>
      <c r="D119" s="89">
        <v>5</v>
      </c>
    </row>
    <row r="120" spans="1:4" x14ac:dyDescent="0.35">
      <c r="A120" s="90" t="s">
        <v>264</v>
      </c>
      <c r="B120" s="89" t="s">
        <v>263</v>
      </c>
      <c r="C120" s="89">
        <v>1</v>
      </c>
      <c r="D120" s="89">
        <v>1</v>
      </c>
    </row>
    <row r="121" spans="1:4" x14ac:dyDescent="0.35">
      <c r="A121" s="90" t="s">
        <v>266</v>
      </c>
      <c r="B121" s="89" t="s">
        <v>265</v>
      </c>
      <c r="C121" s="89">
        <v>15</v>
      </c>
      <c r="D121" s="89">
        <v>15</v>
      </c>
    </row>
    <row r="122" spans="1:4" x14ac:dyDescent="0.35">
      <c r="A122" s="90" t="s">
        <v>268</v>
      </c>
      <c r="B122" s="89" t="s">
        <v>267</v>
      </c>
      <c r="C122" s="89">
        <v>13</v>
      </c>
      <c r="D122" s="89">
        <v>13</v>
      </c>
    </row>
    <row r="123" spans="1:4" x14ac:dyDescent="0.35">
      <c r="A123" s="90" t="s">
        <v>270</v>
      </c>
      <c r="B123" s="89" t="s">
        <v>269</v>
      </c>
      <c r="C123" s="89">
        <v>13</v>
      </c>
      <c r="D123" s="89">
        <v>13</v>
      </c>
    </row>
    <row r="124" spans="1:4" x14ac:dyDescent="0.35">
      <c r="A124" s="90" t="s">
        <v>271</v>
      </c>
      <c r="B124" s="89" t="s">
        <v>653</v>
      </c>
      <c r="C124" s="89">
        <v>19</v>
      </c>
      <c r="D124" s="89">
        <v>19</v>
      </c>
    </row>
    <row r="125" spans="1:4" x14ac:dyDescent="0.35">
      <c r="A125" s="90" t="s">
        <v>273</v>
      </c>
      <c r="B125" s="89" t="s">
        <v>272</v>
      </c>
      <c r="C125" s="89">
        <v>16</v>
      </c>
      <c r="D125" s="89">
        <v>16</v>
      </c>
    </row>
    <row r="126" spans="1:4" x14ac:dyDescent="0.35">
      <c r="A126" s="90" t="s">
        <v>2</v>
      </c>
      <c r="B126" s="89" t="s">
        <v>4</v>
      </c>
      <c r="C126" s="89">
        <v>8</v>
      </c>
      <c r="D126" s="89">
        <v>8</v>
      </c>
    </row>
    <row r="127" spans="1:4" x14ac:dyDescent="0.35">
      <c r="A127" s="90" t="s">
        <v>275</v>
      </c>
      <c r="B127" s="89" t="s">
        <v>274</v>
      </c>
      <c r="C127" s="89">
        <v>8</v>
      </c>
      <c r="D127" s="89">
        <v>8</v>
      </c>
    </row>
    <row r="128" spans="1:4" x14ac:dyDescent="0.35">
      <c r="A128" s="90" t="s">
        <v>277</v>
      </c>
      <c r="B128" s="89" t="s">
        <v>276</v>
      </c>
      <c r="C128" s="89">
        <v>12</v>
      </c>
      <c r="D128" s="89">
        <v>12</v>
      </c>
    </row>
    <row r="129" spans="1:4" x14ac:dyDescent="0.35">
      <c r="A129" s="90" t="s">
        <v>279</v>
      </c>
      <c r="B129" s="89" t="s">
        <v>278</v>
      </c>
      <c r="C129" s="89">
        <v>12</v>
      </c>
      <c r="D129" s="89">
        <v>12</v>
      </c>
    </row>
    <row r="130" spans="1:4" x14ac:dyDescent="0.35">
      <c r="A130" s="90" t="s">
        <v>281</v>
      </c>
      <c r="B130" s="89" t="s">
        <v>280</v>
      </c>
      <c r="C130" s="89">
        <v>12</v>
      </c>
      <c r="D130" s="89">
        <v>12</v>
      </c>
    </row>
    <row r="131" spans="1:4" x14ac:dyDescent="0.35">
      <c r="A131" s="90" t="s">
        <v>283</v>
      </c>
      <c r="B131" s="89" t="s">
        <v>282</v>
      </c>
      <c r="C131" s="89">
        <v>16</v>
      </c>
      <c r="D131" s="89">
        <v>16</v>
      </c>
    </row>
    <row r="132" spans="1:4" x14ac:dyDescent="0.35">
      <c r="A132" s="90" t="s">
        <v>285</v>
      </c>
      <c r="B132" s="89" t="s">
        <v>284</v>
      </c>
      <c r="C132" s="89">
        <v>21</v>
      </c>
      <c r="D132" s="89">
        <v>21</v>
      </c>
    </row>
    <row r="133" spans="1:4" x14ac:dyDescent="0.35">
      <c r="A133" s="90" t="s">
        <v>287</v>
      </c>
      <c r="B133" s="89" t="s">
        <v>286</v>
      </c>
      <c r="C133" s="89">
        <v>11</v>
      </c>
      <c r="D133" s="89">
        <v>11</v>
      </c>
    </row>
    <row r="134" spans="1:4" x14ac:dyDescent="0.35">
      <c r="A134" s="90" t="s">
        <v>289</v>
      </c>
      <c r="B134" s="89" t="s">
        <v>288</v>
      </c>
      <c r="C134" s="89">
        <v>4</v>
      </c>
      <c r="D134" s="89">
        <v>4</v>
      </c>
    </row>
    <row r="135" spans="1:4" x14ac:dyDescent="0.35">
      <c r="A135" s="90" t="s">
        <v>291</v>
      </c>
      <c r="B135" s="89" t="s">
        <v>290</v>
      </c>
      <c r="C135" s="89">
        <v>16</v>
      </c>
      <c r="D135" s="89">
        <v>16</v>
      </c>
    </row>
    <row r="136" spans="1:4" x14ac:dyDescent="0.35">
      <c r="A136" s="90" t="s">
        <v>293</v>
      </c>
      <c r="B136" s="89" t="s">
        <v>292</v>
      </c>
      <c r="C136" s="89">
        <v>7</v>
      </c>
      <c r="D136" s="89">
        <v>7</v>
      </c>
    </row>
    <row r="137" spans="1:4" x14ac:dyDescent="0.35">
      <c r="A137" s="90" t="s">
        <v>295</v>
      </c>
      <c r="B137" s="89" t="s">
        <v>294</v>
      </c>
      <c r="C137" s="89">
        <v>8</v>
      </c>
      <c r="D137" s="89">
        <v>8</v>
      </c>
    </row>
    <row r="138" spans="1:4" x14ac:dyDescent="0.35">
      <c r="A138" s="90" t="s">
        <v>297</v>
      </c>
      <c r="B138" s="89" t="s">
        <v>296</v>
      </c>
      <c r="C138" s="89">
        <v>5</v>
      </c>
      <c r="D138" s="89">
        <v>5</v>
      </c>
    </row>
    <row r="139" spans="1:4" x14ac:dyDescent="0.35">
      <c r="A139" s="90" t="s">
        <v>299</v>
      </c>
      <c r="B139" s="89" t="s">
        <v>298</v>
      </c>
      <c r="C139" s="89">
        <v>1</v>
      </c>
      <c r="D139" s="89">
        <v>1</v>
      </c>
    </row>
    <row r="140" spans="1:4" x14ac:dyDescent="0.35">
      <c r="A140" s="90" t="s">
        <v>301</v>
      </c>
      <c r="B140" s="89" t="s">
        <v>300</v>
      </c>
      <c r="C140" s="89">
        <v>2</v>
      </c>
      <c r="D140" s="89">
        <v>2</v>
      </c>
    </row>
    <row r="141" spans="1:4" x14ac:dyDescent="0.35">
      <c r="A141" s="90" t="s">
        <v>303</v>
      </c>
      <c r="B141" s="89" t="s">
        <v>302</v>
      </c>
      <c r="C141" s="89">
        <v>24</v>
      </c>
      <c r="D141" s="89">
        <v>24</v>
      </c>
    </row>
    <row r="142" spans="1:4" x14ac:dyDescent="0.35">
      <c r="A142" s="90" t="s">
        <v>305</v>
      </c>
      <c r="B142" s="89" t="s">
        <v>304</v>
      </c>
      <c r="C142" s="89">
        <v>2</v>
      </c>
      <c r="D142" s="89">
        <v>2</v>
      </c>
    </row>
    <row r="143" spans="1:4" x14ac:dyDescent="0.35">
      <c r="A143" s="90" t="s">
        <v>307</v>
      </c>
      <c r="B143" s="89" t="s">
        <v>306</v>
      </c>
      <c r="C143" s="89">
        <v>2</v>
      </c>
      <c r="D143" s="89">
        <v>2</v>
      </c>
    </row>
    <row r="144" spans="1:4" x14ac:dyDescent="0.35">
      <c r="A144" s="90" t="s">
        <v>309</v>
      </c>
      <c r="B144" s="89" t="s">
        <v>308</v>
      </c>
      <c r="C144" s="89">
        <v>23</v>
      </c>
      <c r="D144" s="89">
        <v>23</v>
      </c>
    </row>
    <row r="145" spans="1:4" x14ac:dyDescent="0.35">
      <c r="A145" s="90" t="s">
        <v>311</v>
      </c>
      <c r="B145" s="89" t="s">
        <v>310</v>
      </c>
      <c r="C145" s="89">
        <v>7</v>
      </c>
      <c r="D145" s="89">
        <v>7</v>
      </c>
    </row>
    <row r="146" spans="1:4" x14ac:dyDescent="0.35">
      <c r="A146" s="90" t="s">
        <v>313</v>
      </c>
      <c r="B146" s="89" t="s">
        <v>312</v>
      </c>
      <c r="C146" s="89">
        <v>9</v>
      </c>
      <c r="D146" s="89">
        <v>9</v>
      </c>
    </row>
    <row r="147" spans="1:4" x14ac:dyDescent="0.35">
      <c r="A147" s="90" t="s">
        <v>315</v>
      </c>
      <c r="B147" s="89" t="s">
        <v>314</v>
      </c>
      <c r="C147" s="89">
        <v>6</v>
      </c>
      <c r="D147" s="89">
        <v>6</v>
      </c>
    </row>
    <row r="148" spans="1:4" x14ac:dyDescent="0.35">
      <c r="A148" s="90" t="s">
        <v>317</v>
      </c>
      <c r="B148" s="89" t="s">
        <v>316</v>
      </c>
      <c r="C148" s="89">
        <v>7</v>
      </c>
      <c r="D148" s="89">
        <v>7</v>
      </c>
    </row>
    <row r="149" spans="1:4" x14ac:dyDescent="0.35">
      <c r="A149" s="90" t="s">
        <v>319</v>
      </c>
      <c r="B149" s="89" t="s">
        <v>318</v>
      </c>
      <c r="C149" s="89">
        <v>2</v>
      </c>
      <c r="D149" s="89">
        <v>2</v>
      </c>
    </row>
    <row r="150" spans="1:4" x14ac:dyDescent="0.35">
      <c r="A150" s="90" t="s">
        <v>321</v>
      </c>
      <c r="B150" s="89" t="s">
        <v>320</v>
      </c>
      <c r="C150" s="89">
        <v>4</v>
      </c>
      <c r="D150" s="89">
        <v>4</v>
      </c>
    </row>
    <row r="151" spans="1:4" x14ac:dyDescent="0.35">
      <c r="A151" s="90" t="s">
        <v>323</v>
      </c>
      <c r="B151" s="89" t="s">
        <v>322</v>
      </c>
      <c r="C151" s="89">
        <v>1</v>
      </c>
      <c r="D151" s="89">
        <v>1</v>
      </c>
    </row>
    <row r="152" spans="1:4" x14ac:dyDescent="0.35">
      <c r="A152" s="90" t="s">
        <v>325</v>
      </c>
      <c r="B152" s="89" t="s">
        <v>324</v>
      </c>
      <c r="C152" s="89">
        <v>51</v>
      </c>
      <c r="D152" s="89">
        <v>51</v>
      </c>
    </row>
    <row r="153" spans="1:4" x14ac:dyDescent="0.35">
      <c r="A153" s="90" t="s">
        <v>327</v>
      </c>
      <c r="B153" s="89" t="s">
        <v>326</v>
      </c>
      <c r="C153" s="89">
        <v>10</v>
      </c>
      <c r="D153" s="89">
        <v>10</v>
      </c>
    </row>
    <row r="154" spans="1:4" x14ac:dyDescent="0.35">
      <c r="A154" s="90" t="s">
        <v>329</v>
      </c>
      <c r="B154" s="89" t="s">
        <v>328</v>
      </c>
      <c r="C154" s="89">
        <v>12</v>
      </c>
      <c r="D154" s="89">
        <v>12</v>
      </c>
    </row>
    <row r="155" spans="1:4" x14ac:dyDescent="0.35">
      <c r="A155" s="90" t="s">
        <v>331</v>
      </c>
      <c r="B155" s="89" t="s">
        <v>330</v>
      </c>
      <c r="C155" s="89">
        <v>22</v>
      </c>
      <c r="D155" s="89">
        <v>22</v>
      </c>
    </row>
    <row r="156" spans="1:4" x14ac:dyDescent="0.35">
      <c r="A156" s="90" t="s">
        <v>333</v>
      </c>
      <c r="B156" s="89" t="s">
        <v>332</v>
      </c>
      <c r="C156" s="89">
        <v>7</v>
      </c>
      <c r="D156" s="89">
        <v>7</v>
      </c>
    </row>
    <row r="157" spans="1:4" x14ac:dyDescent="0.35">
      <c r="A157" s="90" t="s">
        <v>335</v>
      </c>
      <c r="B157" s="89" t="s">
        <v>334</v>
      </c>
      <c r="C157" s="89">
        <v>3</v>
      </c>
      <c r="D157" s="89">
        <v>3</v>
      </c>
    </row>
    <row r="158" spans="1:4" x14ac:dyDescent="0.35">
      <c r="A158" s="90" t="s">
        <v>337</v>
      </c>
      <c r="B158" s="89" t="s">
        <v>336</v>
      </c>
      <c r="C158" s="89">
        <v>8</v>
      </c>
      <c r="D158" s="89">
        <v>8</v>
      </c>
    </row>
    <row r="159" spans="1:4" x14ac:dyDescent="0.35">
      <c r="A159" s="90" t="s">
        <v>339</v>
      </c>
      <c r="B159" s="89" t="s">
        <v>338</v>
      </c>
      <c r="C159" s="89">
        <v>9</v>
      </c>
      <c r="D159" s="89">
        <v>9</v>
      </c>
    </row>
    <row r="160" spans="1:4" x14ac:dyDescent="0.35">
      <c r="A160" s="90" t="s">
        <v>341</v>
      </c>
      <c r="B160" s="89" t="s">
        <v>340</v>
      </c>
      <c r="C160" s="89">
        <v>28</v>
      </c>
      <c r="D160" s="89">
        <v>28</v>
      </c>
    </row>
    <row r="161" spans="1:4" x14ac:dyDescent="0.35">
      <c r="A161" s="90" t="s">
        <v>343</v>
      </c>
      <c r="B161" s="89" t="s">
        <v>342</v>
      </c>
      <c r="C161" s="89">
        <v>11</v>
      </c>
      <c r="D161" s="89">
        <v>11</v>
      </c>
    </row>
    <row r="162" spans="1:4" x14ac:dyDescent="0.35">
      <c r="A162" s="90" t="s">
        <v>345</v>
      </c>
      <c r="B162" s="89" t="s">
        <v>344</v>
      </c>
      <c r="C162" s="89">
        <v>7</v>
      </c>
      <c r="D162" s="89">
        <v>7</v>
      </c>
    </row>
    <row r="163" spans="1:4" x14ac:dyDescent="0.35">
      <c r="A163" s="90" t="s">
        <v>347</v>
      </c>
      <c r="B163" s="89" t="s">
        <v>346</v>
      </c>
      <c r="C163" s="89">
        <v>14</v>
      </c>
      <c r="D163" s="89">
        <v>14</v>
      </c>
    </row>
    <row r="164" spans="1:4" x14ac:dyDescent="0.35">
      <c r="A164" s="90" t="s">
        <v>349</v>
      </c>
      <c r="B164" s="89" t="s">
        <v>348</v>
      </c>
      <c r="C164" s="89">
        <v>24</v>
      </c>
      <c r="D164" s="89">
        <v>24</v>
      </c>
    </row>
    <row r="165" spans="1:4" x14ac:dyDescent="0.35">
      <c r="A165" s="90" t="s">
        <v>351</v>
      </c>
      <c r="B165" s="89" t="s">
        <v>350</v>
      </c>
      <c r="C165" s="89">
        <v>12</v>
      </c>
      <c r="D165" s="89">
        <v>12</v>
      </c>
    </row>
    <row r="166" spans="1:4" x14ac:dyDescent="0.35">
      <c r="A166" s="90" t="s">
        <v>353</v>
      </c>
      <c r="B166" s="89" t="s">
        <v>352</v>
      </c>
      <c r="C166" s="89">
        <v>15</v>
      </c>
      <c r="D166" s="89">
        <v>15</v>
      </c>
    </row>
    <row r="167" spans="1:4" x14ac:dyDescent="0.35">
      <c r="A167" s="90" t="s">
        <v>355</v>
      </c>
      <c r="B167" s="89" t="s">
        <v>354</v>
      </c>
      <c r="C167" s="89">
        <v>15</v>
      </c>
      <c r="D167" s="89">
        <v>15</v>
      </c>
    </row>
    <row r="168" spans="1:4" x14ac:dyDescent="0.35">
      <c r="A168" s="90" t="s">
        <v>357</v>
      </c>
      <c r="B168" s="89" t="s">
        <v>356</v>
      </c>
      <c r="C168" s="89">
        <v>1</v>
      </c>
      <c r="D168" s="89">
        <v>1</v>
      </c>
    </row>
    <row r="169" spans="1:4" x14ac:dyDescent="0.35">
      <c r="A169" s="90" t="s">
        <v>359</v>
      </c>
      <c r="B169" s="89" t="s">
        <v>358</v>
      </c>
      <c r="C169" s="89">
        <v>6</v>
      </c>
      <c r="D169" s="89">
        <v>6</v>
      </c>
    </row>
    <row r="170" spans="1:4" x14ac:dyDescent="0.35">
      <c r="A170" s="90" t="s">
        <v>361</v>
      </c>
      <c r="B170" s="89" t="s">
        <v>360</v>
      </c>
      <c r="C170" s="89">
        <v>4</v>
      </c>
      <c r="D170" s="89">
        <v>4</v>
      </c>
    </row>
    <row r="171" spans="1:4" x14ac:dyDescent="0.35">
      <c r="A171" s="90" t="s">
        <v>363</v>
      </c>
      <c r="B171" s="89" t="s">
        <v>362</v>
      </c>
      <c r="C171" s="89">
        <v>5</v>
      </c>
      <c r="D171" s="89">
        <v>5</v>
      </c>
    </row>
    <row r="172" spans="1:4" x14ac:dyDescent="0.35">
      <c r="A172" s="90" t="s">
        <v>365</v>
      </c>
      <c r="B172" s="89" t="s">
        <v>364</v>
      </c>
      <c r="C172" s="89">
        <v>1</v>
      </c>
      <c r="D172" s="89">
        <v>1</v>
      </c>
    </row>
    <row r="173" spans="1:4" x14ac:dyDescent="0.35">
      <c r="A173" s="90" t="s">
        <v>366</v>
      </c>
      <c r="B173" s="89" t="s">
        <v>654</v>
      </c>
      <c r="C173" s="89">
        <v>13</v>
      </c>
      <c r="D173" s="89">
        <v>13</v>
      </c>
    </row>
    <row r="174" spans="1:4" x14ac:dyDescent="0.35">
      <c r="A174" s="90" t="s">
        <v>368</v>
      </c>
      <c r="B174" s="89" t="s">
        <v>367</v>
      </c>
      <c r="C174" s="89">
        <v>11</v>
      </c>
      <c r="D174" s="89">
        <v>11</v>
      </c>
    </row>
    <row r="175" spans="1:4" x14ac:dyDescent="0.35">
      <c r="A175" s="90" t="s">
        <v>370</v>
      </c>
      <c r="B175" s="89" t="s">
        <v>369</v>
      </c>
      <c r="C175" s="89">
        <v>12</v>
      </c>
      <c r="D175" s="89">
        <v>12</v>
      </c>
    </row>
    <row r="176" spans="1:4" x14ac:dyDescent="0.35">
      <c r="A176" s="90" t="s">
        <v>372</v>
      </c>
      <c r="B176" s="89" t="s">
        <v>371</v>
      </c>
      <c r="C176" s="89">
        <v>15</v>
      </c>
      <c r="D176" s="89">
        <v>15</v>
      </c>
    </row>
    <row r="177" spans="1:4" x14ac:dyDescent="0.35">
      <c r="A177" s="90" t="s">
        <v>374</v>
      </c>
      <c r="B177" s="89" t="s">
        <v>373</v>
      </c>
      <c r="C177" s="89">
        <v>9</v>
      </c>
      <c r="D177" s="89">
        <v>9</v>
      </c>
    </row>
    <row r="178" spans="1:4" x14ac:dyDescent="0.35">
      <c r="A178" s="90" t="s">
        <v>375</v>
      </c>
      <c r="B178" s="89" t="s">
        <v>655</v>
      </c>
      <c r="C178" s="89">
        <v>18</v>
      </c>
      <c r="D178" s="89">
        <v>18</v>
      </c>
    </row>
    <row r="179" spans="1:4" x14ac:dyDescent="0.35">
      <c r="A179" s="90" t="s">
        <v>377</v>
      </c>
      <c r="B179" s="89" t="s">
        <v>376</v>
      </c>
      <c r="C179" s="89">
        <v>1</v>
      </c>
      <c r="D179" s="89">
        <v>1</v>
      </c>
    </row>
    <row r="180" spans="1:4" x14ac:dyDescent="0.35">
      <c r="A180" s="90" t="s">
        <v>379</v>
      </c>
      <c r="B180" s="89" t="s">
        <v>378</v>
      </c>
      <c r="C180" s="89">
        <v>3</v>
      </c>
      <c r="D180" s="89">
        <v>3</v>
      </c>
    </row>
    <row r="181" spans="1:4" x14ac:dyDescent="0.35">
      <c r="A181" s="90" t="s">
        <v>381</v>
      </c>
      <c r="B181" s="89" t="s">
        <v>380</v>
      </c>
      <c r="C181" s="89">
        <v>14</v>
      </c>
      <c r="D181" s="89">
        <v>14</v>
      </c>
    </row>
    <row r="182" spans="1:4" x14ac:dyDescent="0.35">
      <c r="A182" s="90" t="s">
        <v>383</v>
      </c>
      <c r="B182" s="89" t="s">
        <v>382</v>
      </c>
      <c r="C182" s="89">
        <v>8</v>
      </c>
      <c r="D182" s="89">
        <v>8</v>
      </c>
    </row>
    <row r="183" spans="1:4" x14ac:dyDescent="0.35">
      <c r="A183" s="90" t="s">
        <v>385</v>
      </c>
      <c r="B183" s="89" t="s">
        <v>384</v>
      </c>
      <c r="C183" s="89">
        <v>1</v>
      </c>
      <c r="D183" s="89">
        <v>1</v>
      </c>
    </row>
    <row r="184" spans="1:4" x14ac:dyDescent="0.35">
      <c r="A184" s="90" t="s">
        <v>387</v>
      </c>
      <c r="B184" s="89" t="s">
        <v>386</v>
      </c>
      <c r="C184" s="89">
        <v>5</v>
      </c>
      <c r="D184" s="89">
        <v>5</v>
      </c>
    </row>
    <row r="185" spans="1:4" x14ac:dyDescent="0.35">
      <c r="A185" s="90" t="s">
        <v>389</v>
      </c>
      <c r="B185" s="89" t="s">
        <v>388</v>
      </c>
      <c r="C185" s="89">
        <v>12</v>
      </c>
      <c r="D185" s="89">
        <v>12</v>
      </c>
    </row>
    <row r="186" spans="1:4" x14ac:dyDescent="0.35">
      <c r="A186" s="90" t="s">
        <v>391</v>
      </c>
      <c r="B186" s="89" t="s">
        <v>390</v>
      </c>
      <c r="C186" s="89">
        <v>6</v>
      </c>
      <c r="D186" s="89">
        <v>6</v>
      </c>
    </row>
    <row r="187" spans="1:4" x14ac:dyDescent="0.35">
      <c r="A187" s="90" t="s">
        <v>393</v>
      </c>
      <c r="B187" s="89" t="s">
        <v>392</v>
      </c>
      <c r="C187" s="89">
        <v>8</v>
      </c>
      <c r="D187" s="89">
        <v>8</v>
      </c>
    </row>
    <row r="188" spans="1:4" x14ac:dyDescent="0.35">
      <c r="A188" s="90" t="s">
        <v>395</v>
      </c>
      <c r="B188" s="89" t="s">
        <v>394</v>
      </c>
      <c r="C188" s="89">
        <v>6</v>
      </c>
      <c r="D188" s="89">
        <v>6</v>
      </c>
    </row>
    <row r="189" spans="1:4" x14ac:dyDescent="0.35">
      <c r="A189" s="90" t="s">
        <v>397</v>
      </c>
      <c r="B189" s="89" t="s">
        <v>396</v>
      </c>
      <c r="C189" s="89">
        <v>1</v>
      </c>
      <c r="D189" s="89">
        <v>1</v>
      </c>
    </row>
    <row r="190" spans="1:4" x14ac:dyDescent="0.35">
      <c r="A190" s="90" t="s">
        <v>399</v>
      </c>
      <c r="B190" s="89" t="s">
        <v>398</v>
      </c>
      <c r="C190" s="89">
        <v>16</v>
      </c>
      <c r="D190" s="89">
        <v>16</v>
      </c>
    </row>
    <row r="191" spans="1:4" x14ac:dyDescent="0.35">
      <c r="A191" s="90" t="s">
        <v>401</v>
      </c>
      <c r="B191" s="89" t="s">
        <v>400</v>
      </c>
      <c r="C191" s="89">
        <v>7</v>
      </c>
      <c r="D191" s="89">
        <v>7</v>
      </c>
    </row>
    <row r="192" spans="1:4" x14ac:dyDescent="0.35">
      <c r="A192" s="90" t="s">
        <v>403</v>
      </c>
      <c r="B192" s="89" t="s">
        <v>402</v>
      </c>
      <c r="C192" s="89">
        <v>4</v>
      </c>
      <c r="D192" s="89">
        <v>4</v>
      </c>
    </row>
    <row r="193" spans="1:4" x14ac:dyDescent="0.35">
      <c r="A193" s="90" t="s">
        <v>405</v>
      </c>
      <c r="B193" s="89" t="s">
        <v>404</v>
      </c>
      <c r="C193" s="89">
        <v>5</v>
      </c>
      <c r="D193" s="89">
        <v>5</v>
      </c>
    </row>
    <row r="194" spans="1:4" x14ac:dyDescent="0.35">
      <c r="A194" s="90" t="s">
        <v>407</v>
      </c>
      <c r="B194" s="89" t="s">
        <v>406</v>
      </c>
      <c r="C194" s="89">
        <v>20</v>
      </c>
      <c r="D194" s="89">
        <v>20</v>
      </c>
    </row>
    <row r="195" spans="1:4" x14ac:dyDescent="0.35">
      <c r="A195" s="90" t="s">
        <v>409</v>
      </c>
      <c r="B195" s="89" t="s">
        <v>408</v>
      </c>
      <c r="C195" s="89">
        <v>6</v>
      </c>
      <c r="D195" s="89">
        <v>6</v>
      </c>
    </row>
    <row r="196" spans="1:4" x14ac:dyDescent="0.35">
      <c r="A196" s="90" t="s">
        <v>411</v>
      </c>
      <c r="B196" s="89" t="s">
        <v>410</v>
      </c>
      <c r="C196" s="89">
        <v>6</v>
      </c>
      <c r="D196" s="89">
        <v>6</v>
      </c>
    </row>
    <row r="197" spans="1:4" x14ac:dyDescent="0.35">
      <c r="A197" s="90" t="s">
        <v>413</v>
      </c>
      <c r="B197" s="89" t="s">
        <v>412</v>
      </c>
      <c r="C197" s="89">
        <v>9</v>
      </c>
      <c r="D197" s="89">
        <v>9</v>
      </c>
    </row>
    <row r="198" spans="1:4" x14ac:dyDescent="0.35">
      <c r="A198" s="90" t="s">
        <v>415</v>
      </c>
      <c r="B198" s="89" t="s">
        <v>414</v>
      </c>
      <c r="C198" s="89">
        <v>5</v>
      </c>
      <c r="D198" s="89">
        <v>5</v>
      </c>
    </row>
    <row r="199" spans="1:4" x14ac:dyDescent="0.35">
      <c r="A199" s="90" t="s">
        <v>417</v>
      </c>
      <c r="B199" s="89" t="s">
        <v>416</v>
      </c>
      <c r="C199" s="89">
        <v>1</v>
      </c>
      <c r="D199" s="89">
        <v>1</v>
      </c>
    </row>
    <row r="200" spans="1:4" x14ac:dyDescent="0.35">
      <c r="A200" s="90" t="s">
        <v>419</v>
      </c>
      <c r="B200" s="89" t="s">
        <v>418</v>
      </c>
      <c r="C200" s="89">
        <v>11</v>
      </c>
      <c r="D200" s="89">
        <v>11</v>
      </c>
    </row>
    <row r="201" spans="1:4" x14ac:dyDescent="0.35">
      <c r="A201" s="90" t="s">
        <v>421</v>
      </c>
      <c r="B201" s="89" t="s">
        <v>420</v>
      </c>
      <c r="C201" s="89">
        <v>22</v>
      </c>
      <c r="D201" s="89">
        <v>22</v>
      </c>
    </row>
    <row r="202" spans="1:4" x14ac:dyDescent="0.35">
      <c r="A202" s="90" t="s">
        <v>423</v>
      </c>
      <c r="B202" s="89" t="s">
        <v>422</v>
      </c>
      <c r="C202" s="89">
        <v>5</v>
      </c>
      <c r="D202" s="89">
        <v>5</v>
      </c>
    </row>
    <row r="203" spans="1:4" x14ac:dyDescent="0.35">
      <c r="A203" s="90" t="s">
        <v>425</v>
      </c>
      <c r="B203" s="89" t="s">
        <v>424</v>
      </c>
      <c r="C203" s="89">
        <v>3</v>
      </c>
      <c r="D203" s="89">
        <v>3</v>
      </c>
    </row>
    <row r="204" spans="1:4" x14ac:dyDescent="0.35">
      <c r="A204" s="90" t="s">
        <v>427</v>
      </c>
      <c r="B204" s="89" t="s">
        <v>426</v>
      </c>
      <c r="C204" s="89">
        <v>13</v>
      </c>
      <c r="D204" s="89">
        <v>13</v>
      </c>
    </row>
    <row r="205" spans="1:4" x14ac:dyDescent="0.35">
      <c r="A205" s="90" t="s">
        <v>429</v>
      </c>
      <c r="B205" s="89" t="s">
        <v>428</v>
      </c>
      <c r="C205" s="89">
        <v>6</v>
      </c>
      <c r="D205" s="89">
        <v>6</v>
      </c>
    </row>
    <row r="206" spans="1:4" x14ac:dyDescent="0.35">
      <c r="A206" s="90" t="s">
        <v>431</v>
      </c>
      <c r="B206" s="89" t="s">
        <v>430</v>
      </c>
      <c r="C206" s="89">
        <v>20</v>
      </c>
      <c r="D206" s="89">
        <v>20</v>
      </c>
    </row>
    <row r="207" spans="1:4" x14ac:dyDescent="0.35">
      <c r="A207" s="90" t="s">
        <v>433</v>
      </c>
      <c r="B207" s="89" t="s">
        <v>432</v>
      </c>
      <c r="C207" s="89">
        <v>3</v>
      </c>
      <c r="D207" s="89">
        <v>3</v>
      </c>
    </row>
    <row r="208" spans="1:4" x14ac:dyDescent="0.35">
      <c r="A208" s="90" t="s">
        <v>435</v>
      </c>
      <c r="B208" s="89" t="s">
        <v>434</v>
      </c>
      <c r="C208" s="89">
        <v>1</v>
      </c>
      <c r="D208" s="89">
        <v>1</v>
      </c>
    </row>
    <row r="209" spans="1:4" x14ac:dyDescent="0.35">
      <c r="A209" s="90" t="s">
        <v>437</v>
      </c>
      <c r="B209" s="89" t="s">
        <v>436</v>
      </c>
      <c r="C209" s="89">
        <v>3</v>
      </c>
      <c r="D209" s="89">
        <v>3</v>
      </c>
    </row>
    <row r="210" spans="1:4" x14ac:dyDescent="0.35">
      <c r="A210" s="90" t="s">
        <v>439</v>
      </c>
      <c r="B210" s="89" t="s">
        <v>438</v>
      </c>
      <c r="C210" s="89">
        <v>6</v>
      </c>
      <c r="D210" s="89">
        <v>6</v>
      </c>
    </row>
    <row r="211" spans="1:4" x14ac:dyDescent="0.35">
      <c r="A211" s="90" t="s">
        <v>441</v>
      </c>
      <c r="B211" s="89" t="s">
        <v>440</v>
      </c>
      <c r="C211" s="89">
        <v>5</v>
      </c>
      <c r="D211" s="89">
        <v>5</v>
      </c>
    </row>
    <row r="212" spans="1:4" x14ac:dyDescent="0.35">
      <c r="A212" s="90" t="s">
        <v>443</v>
      </c>
      <c r="B212" s="89" t="s">
        <v>442</v>
      </c>
      <c r="C212" s="89">
        <v>4</v>
      </c>
      <c r="D212" s="89">
        <v>4</v>
      </c>
    </row>
    <row r="213" spans="1:4" x14ac:dyDescent="0.35">
      <c r="A213" s="90" t="s">
        <v>445</v>
      </c>
      <c r="B213" s="89" t="s">
        <v>444</v>
      </c>
      <c r="C213" s="89">
        <v>9</v>
      </c>
      <c r="D213" s="89">
        <v>9</v>
      </c>
    </row>
    <row r="214" spans="1:4" x14ac:dyDescent="0.35">
      <c r="A214" s="90" t="s">
        <v>447</v>
      </c>
      <c r="B214" s="89" t="s">
        <v>446</v>
      </c>
      <c r="C214" s="89">
        <v>9</v>
      </c>
      <c r="D214" s="89">
        <v>9</v>
      </c>
    </row>
    <row r="215" spans="1:4" x14ac:dyDescent="0.35">
      <c r="A215" s="90" t="s">
        <v>449</v>
      </c>
      <c r="B215" s="89" t="s">
        <v>448</v>
      </c>
      <c r="C215" s="89">
        <v>12</v>
      </c>
      <c r="D215" s="89">
        <v>12</v>
      </c>
    </row>
    <row r="216" spans="1:4" x14ac:dyDescent="0.35">
      <c r="A216" s="90" t="s">
        <v>450</v>
      </c>
      <c r="B216" s="89" t="s">
        <v>656</v>
      </c>
      <c r="C216" s="89">
        <v>24</v>
      </c>
      <c r="D216" s="89">
        <v>24</v>
      </c>
    </row>
    <row r="217" spans="1:4" x14ac:dyDescent="0.35">
      <c r="A217" s="90" t="s">
        <v>452</v>
      </c>
      <c r="B217" s="89" t="s">
        <v>451</v>
      </c>
      <c r="C217" s="89">
        <v>13</v>
      </c>
      <c r="D217" s="89">
        <v>13</v>
      </c>
    </row>
    <row r="218" spans="1:4" x14ac:dyDescent="0.35">
      <c r="A218" s="90" t="s">
        <v>454</v>
      </c>
      <c r="B218" s="89" t="s">
        <v>453</v>
      </c>
      <c r="C218" s="89">
        <v>14</v>
      </c>
      <c r="D218" s="89">
        <v>14</v>
      </c>
    </row>
    <row r="219" spans="1:4" x14ac:dyDescent="0.35">
      <c r="A219" s="90" t="s">
        <v>456</v>
      </c>
      <c r="B219" s="89" t="s">
        <v>455</v>
      </c>
      <c r="C219" s="89">
        <v>20</v>
      </c>
      <c r="D219" s="89">
        <v>20</v>
      </c>
    </row>
    <row r="220" spans="1:4" x14ac:dyDescent="0.35">
      <c r="A220" s="90" t="s">
        <v>458</v>
      </c>
      <c r="B220" s="89" t="s">
        <v>457</v>
      </c>
      <c r="C220" s="89">
        <v>17</v>
      </c>
      <c r="D220" s="89">
        <v>17</v>
      </c>
    </row>
    <row r="221" spans="1:4" x14ac:dyDescent="0.35">
      <c r="A221" s="90" t="s">
        <v>460</v>
      </c>
      <c r="B221" s="89" t="s">
        <v>459</v>
      </c>
      <c r="C221" s="89">
        <v>10</v>
      </c>
      <c r="D221" s="89">
        <v>10</v>
      </c>
    </row>
    <row r="222" spans="1:4" x14ac:dyDescent="0.35">
      <c r="A222" s="90" t="s">
        <v>462</v>
      </c>
      <c r="B222" s="89" t="s">
        <v>461</v>
      </c>
      <c r="C222" s="89">
        <v>11</v>
      </c>
      <c r="D222" s="89">
        <v>11</v>
      </c>
    </row>
    <row r="223" spans="1:4" x14ac:dyDescent="0.35">
      <c r="A223" s="90" t="s">
        <v>464</v>
      </c>
      <c r="B223" s="89" t="s">
        <v>463</v>
      </c>
      <c r="C223" s="89">
        <v>10</v>
      </c>
      <c r="D223" s="89">
        <v>10</v>
      </c>
    </row>
    <row r="224" spans="1:4" x14ac:dyDescent="0.35">
      <c r="A224" s="90" t="s">
        <v>465</v>
      </c>
      <c r="B224" s="89" t="s">
        <v>657</v>
      </c>
      <c r="C224" s="89">
        <v>4</v>
      </c>
      <c r="D224" s="89">
        <v>4</v>
      </c>
    </row>
    <row r="225" spans="1:4" x14ac:dyDescent="0.35">
      <c r="A225" s="90" t="s">
        <v>467</v>
      </c>
      <c r="B225" s="89" t="s">
        <v>466</v>
      </c>
      <c r="C225" s="89">
        <v>7</v>
      </c>
      <c r="D225" s="89">
        <v>7</v>
      </c>
    </row>
    <row r="226" spans="1:4" x14ac:dyDescent="0.35">
      <c r="A226" s="90" t="s">
        <v>469</v>
      </c>
      <c r="B226" s="89" t="s">
        <v>468</v>
      </c>
      <c r="C226" s="89">
        <v>16</v>
      </c>
      <c r="D226" s="89">
        <v>16</v>
      </c>
    </row>
    <row r="227" spans="1:4" x14ac:dyDescent="0.35">
      <c r="A227" s="90" t="s">
        <v>471</v>
      </c>
      <c r="B227" s="89" t="s">
        <v>470</v>
      </c>
      <c r="C227" s="89">
        <v>2</v>
      </c>
      <c r="D227" s="89">
        <v>2</v>
      </c>
    </row>
    <row r="228" spans="1:4" x14ac:dyDescent="0.35">
      <c r="A228" s="90" t="s">
        <v>473</v>
      </c>
      <c r="B228" s="89" t="s">
        <v>472</v>
      </c>
      <c r="C228" s="89">
        <v>1</v>
      </c>
      <c r="D228" s="89">
        <v>1</v>
      </c>
    </row>
    <row r="229" spans="1:4" x14ac:dyDescent="0.35">
      <c r="A229" s="90" t="s">
        <v>475</v>
      </c>
      <c r="B229" s="89" t="s">
        <v>474</v>
      </c>
      <c r="C229" s="89">
        <v>20</v>
      </c>
      <c r="D229" s="89">
        <v>20</v>
      </c>
    </row>
    <row r="230" spans="1:4" x14ac:dyDescent="0.35">
      <c r="A230" s="90" t="s">
        <v>477</v>
      </c>
      <c r="B230" s="89" t="s">
        <v>476</v>
      </c>
      <c r="C230" s="89">
        <v>14</v>
      </c>
      <c r="D230" s="89">
        <v>14</v>
      </c>
    </row>
    <row r="231" spans="1:4" x14ac:dyDescent="0.35">
      <c r="A231" s="90" t="s">
        <v>479</v>
      </c>
      <c r="B231" s="89" t="s">
        <v>478</v>
      </c>
      <c r="C231" s="89">
        <v>19</v>
      </c>
      <c r="D231" s="89">
        <v>19</v>
      </c>
    </row>
    <row r="232" spans="1:4" x14ac:dyDescent="0.35">
      <c r="A232" s="90" t="s">
        <v>481</v>
      </c>
      <c r="B232" s="89" t="s">
        <v>480</v>
      </c>
      <c r="C232" s="89">
        <v>6</v>
      </c>
      <c r="D232" s="89">
        <v>6</v>
      </c>
    </row>
    <row r="233" spans="1:4" x14ac:dyDescent="0.35">
      <c r="A233" s="90" t="s">
        <v>483</v>
      </c>
      <c r="B233" s="89" t="s">
        <v>482</v>
      </c>
      <c r="C233" s="89">
        <v>12</v>
      </c>
      <c r="D233" s="89">
        <v>12</v>
      </c>
    </row>
    <row r="234" spans="1:4" x14ac:dyDescent="0.35">
      <c r="A234" s="90" t="s">
        <v>485</v>
      </c>
      <c r="B234" s="89" t="s">
        <v>484</v>
      </c>
      <c r="C234" s="89">
        <v>3</v>
      </c>
      <c r="D234" s="89">
        <v>3</v>
      </c>
    </row>
    <row r="235" spans="1:4" x14ac:dyDescent="0.35">
      <c r="A235" s="90" t="s">
        <v>487</v>
      </c>
      <c r="B235" s="89" t="s">
        <v>486</v>
      </c>
      <c r="C235" s="89">
        <v>6</v>
      </c>
      <c r="D235" s="89">
        <v>6</v>
      </c>
    </row>
    <row r="236" spans="1:4" x14ac:dyDescent="0.35">
      <c r="A236" s="90" t="s">
        <v>489</v>
      </c>
      <c r="B236" s="89" t="s">
        <v>488</v>
      </c>
      <c r="C236" s="89">
        <v>15</v>
      </c>
      <c r="D236" s="89">
        <v>15</v>
      </c>
    </row>
    <row r="237" spans="1:4" x14ac:dyDescent="0.35">
      <c r="A237" s="90" t="s">
        <v>490</v>
      </c>
      <c r="B237" s="89" t="s">
        <v>658</v>
      </c>
      <c r="C237" s="89">
        <v>12</v>
      </c>
      <c r="D237" s="89">
        <v>12</v>
      </c>
    </row>
    <row r="238" spans="1:4" x14ac:dyDescent="0.35">
      <c r="A238" s="90" t="s">
        <v>491</v>
      </c>
      <c r="B238" s="89" t="s">
        <v>659</v>
      </c>
      <c r="C238" s="89">
        <v>25</v>
      </c>
      <c r="D238" s="89">
        <v>25</v>
      </c>
    </row>
    <row r="239" spans="1:4" x14ac:dyDescent="0.35">
      <c r="A239" s="90" t="s">
        <v>493</v>
      </c>
      <c r="B239" s="89" t="s">
        <v>492</v>
      </c>
      <c r="C239" s="89">
        <v>16</v>
      </c>
      <c r="D239" s="89">
        <v>16</v>
      </c>
    </row>
    <row r="240" spans="1:4" x14ac:dyDescent="0.35">
      <c r="A240" s="90" t="s">
        <v>495</v>
      </c>
      <c r="B240" s="89" t="s">
        <v>494</v>
      </c>
      <c r="C240" s="89">
        <v>10</v>
      </c>
      <c r="D240" s="89">
        <v>10</v>
      </c>
    </row>
    <row r="241" spans="1:4" x14ac:dyDescent="0.35">
      <c r="A241" s="90" t="s">
        <v>497</v>
      </c>
      <c r="B241" s="89" t="s">
        <v>496</v>
      </c>
      <c r="C241" s="89">
        <v>1</v>
      </c>
      <c r="D241" s="89">
        <v>1</v>
      </c>
    </row>
    <row r="242" spans="1:4" x14ac:dyDescent="0.35">
      <c r="A242" s="90" t="s">
        <v>499</v>
      </c>
      <c r="B242" s="89" t="s">
        <v>498</v>
      </c>
      <c r="C242" s="89">
        <v>5</v>
      </c>
      <c r="D242" s="89">
        <v>5</v>
      </c>
    </row>
    <row r="243" spans="1:4" x14ac:dyDescent="0.35">
      <c r="A243" s="90" t="s">
        <v>501</v>
      </c>
      <c r="B243" s="89" t="s">
        <v>500</v>
      </c>
      <c r="C243" s="89">
        <v>13</v>
      </c>
      <c r="D243" s="89">
        <v>13</v>
      </c>
    </row>
    <row r="244" spans="1:4" x14ac:dyDescent="0.35">
      <c r="A244" s="90" t="s">
        <v>503</v>
      </c>
      <c r="B244" s="89" t="s">
        <v>502</v>
      </c>
      <c r="C244" s="89">
        <v>4</v>
      </c>
      <c r="D244" s="89">
        <v>4</v>
      </c>
    </row>
    <row r="245" spans="1:4" x14ac:dyDescent="0.35">
      <c r="A245" s="90" t="s">
        <v>505</v>
      </c>
      <c r="B245" s="89" t="s">
        <v>504</v>
      </c>
      <c r="C245" s="89">
        <v>1</v>
      </c>
      <c r="D245" s="89">
        <v>1</v>
      </c>
    </row>
    <row r="246" spans="1:4" x14ac:dyDescent="0.35">
      <c r="A246" s="90" t="s">
        <v>507</v>
      </c>
      <c r="B246" s="89" t="s">
        <v>506</v>
      </c>
      <c r="C246" s="89">
        <v>12</v>
      </c>
      <c r="D246" s="89">
        <v>12</v>
      </c>
    </row>
    <row r="247" spans="1:4" x14ac:dyDescent="0.35">
      <c r="A247" s="90" t="s">
        <v>509</v>
      </c>
      <c r="B247" s="89" t="s">
        <v>508</v>
      </c>
      <c r="C247" s="89">
        <v>35</v>
      </c>
      <c r="D247" s="89">
        <v>35</v>
      </c>
    </row>
    <row r="248" spans="1:4" x14ac:dyDescent="0.35">
      <c r="A248" s="90" t="s">
        <v>511</v>
      </c>
      <c r="B248" s="89" t="s">
        <v>510</v>
      </c>
      <c r="C248" s="89">
        <v>9</v>
      </c>
      <c r="D248" s="89">
        <v>9</v>
      </c>
    </row>
    <row r="249" spans="1:4" x14ac:dyDescent="0.35">
      <c r="A249" s="90" t="s">
        <v>513</v>
      </c>
      <c r="B249" s="89" t="s">
        <v>512</v>
      </c>
      <c r="C249" s="89">
        <v>6</v>
      </c>
      <c r="D249" s="89">
        <v>6</v>
      </c>
    </row>
    <row r="250" spans="1:4" x14ac:dyDescent="0.35">
      <c r="A250" s="90" t="s">
        <v>515</v>
      </c>
      <c r="B250" s="89" t="s">
        <v>514</v>
      </c>
      <c r="C250" s="89">
        <v>18</v>
      </c>
      <c r="D250" s="89">
        <v>18</v>
      </c>
    </row>
    <row r="251" spans="1:4" x14ac:dyDescent="0.35">
      <c r="A251" s="90" t="s">
        <v>517</v>
      </c>
      <c r="B251" s="89" t="s">
        <v>516</v>
      </c>
      <c r="C251" s="89">
        <v>11</v>
      </c>
      <c r="D251" s="89">
        <v>11</v>
      </c>
    </row>
    <row r="252" spans="1:4" x14ac:dyDescent="0.35">
      <c r="A252" s="90" t="s">
        <v>519</v>
      </c>
      <c r="B252" s="89" t="s">
        <v>518</v>
      </c>
      <c r="C252" s="89">
        <v>12</v>
      </c>
      <c r="D252" s="89">
        <v>12</v>
      </c>
    </row>
    <row r="253" spans="1:4" x14ac:dyDescent="0.35">
      <c r="A253" s="90" t="s">
        <v>521</v>
      </c>
      <c r="B253" s="89" t="s">
        <v>520</v>
      </c>
      <c r="C253" s="89">
        <v>22</v>
      </c>
      <c r="D253" s="89">
        <v>22</v>
      </c>
    </row>
    <row r="254" spans="1:4" x14ac:dyDescent="0.35">
      <c r="A254" s="90" t="s">
        <v>523</v>
      </c>
      <c r="B254" s="89" t="s">
        <v>522</v>
      </c>
      <c r="C254" s="89">
        <v>5</v>
      </c>
      <c r="D254" s="89">
        <v>5</v>
      </c>
    </row>
    <row r="255" spans="1:4" x14ac:dyDescent="0.35">
      <c r="A255" s="90" t="s">
        <v>525</v>
      </c>
      <c r="B255" s="89" t="s">
        <v>524</v>
      </c>
      <c r="C255" s="89">
        <v>1</v>
      </c>
      <c r="D255" s="89">
        <v>1</v>
      </c>
    </row>
    <row r="256" spans="1:4" x14ac:dyDescent="0.35">
      <c r="A256" s="90" t="s">
        <v>527</v>
      </c>
      <c r="B256" s="89" t="s">
        <v>526</v>
      </c>
      <c r="C256" s="89">
        <v>9</v>
      </c>
      <c r="D256" s="89">
        <v>9</v>
      </c>
    </row>
    <row r="257" spans="1:4" x14ac:dyDescent="0.35">
      <c r="A257" s="90" t="s">
        <v>529</v>
      </c>
      <c r="B257" s="89" t="s">
        <v>528</v>
      </c>
      <c r="C257" s="89">
        <v>1</v>
      </c>
      <c r="D257" s="89">
        <v>1</v>
      </c>
    </row>
    <row r="258" spans="1:4" x14ac:dyDescent="0.35">
      <c r="A258" s="90" t="s">
        <v>531</v>
      </c>
      <c r="B258" s="89" t="s">
        <v>530</v>
      </c>
      <c r="C258" s="89">
        <v>17</v>
      </c>
      <c r="D258" s="89">
        <v>17</v>
      </c>
    </row>
    <row r="259" spans="1:4" x14ac:dyDescent="0.35">
      <c r="A259" s="90" t="s">
        <v>533</v>
      </c>
      <c r="B259" s="89" t="s">
        <v>532</v>
      </c>
      <c r="C259" s="89">
        <v>15</v>
      </c>
      <c r="D259" s="89">
        <v>15</v>
      </c>
    </row>
    <row r="260" spans="1:4" x14ac:dyDescent="0.35">
      <c r="A260" s="90" t="s">
        <v>535</v>
      </c>
      <c r="B260" s="89" t="s">
        <v>534</v>
      </c>
      <c r="C260" s="89">
        <v>8</v>
      </c>
      <c r="D260" s="89">
        <v>8</v>
      </c>
    </row>
    <row r="261" spans="1:4" x14ac:dyDescent="0.35">
      <c r="A261" s="90" t="s">
        <v>537</v>
      </c>
      <c r="B261" s="89" t="s">
        <v>536</v>
      </c>
      <c r="C261" s="89">
        <v>33</v>
      </c>
      <c r="D261" s="89">
        <v>33</v>
      </c>
    </row>
    <row r="262" spans="1:4" x14ac:dyDescent="0.35">
      <c r="A262" s="90" t="s">
        <v>539</v>
      </c>
      <c r="B262" s="89" t="s">
        <v>538</v>
      </c>
      <c r="C262" s="89">
        <v>3</v>
      </c>
      <c r="D262" s="89">
        <v>3</v>
      </c>
    </row>
    <row r="263" spans="1:4" x14ac:dyDescent="0.35">
      <c r="A263" s="90" t="s">
        <v>660</v>
      </c>
      <c r="B263" s="89" t="s">
        <v>661</v>
      </c>
      <c r="C263" s="89">
        <v>1</v>
      </c>
      <c r="D263" s="89">
        <v>1</v>
      </c>
    </row>
    <row r="264" spans="1:4" x14ac:dyDescent="0.35">
      <c r="A264" s="90" t="s">
        <v>541</v>
      </c>
      <c r="B264" s="89" t="s">
        <v>540</v>
      </c>
      <c r="C264" s="89">
        <v>23</v>
      </c>
      <c r="D264" s="89">
        <v>23</v>
      </c>
    </row>
    <row r="265" spans="1:4" x14ac:dyDescent="0.35">
      <c r="A265" s="90" t="s">
        <v>543</v>
      </c>
      <c r="B265" s="89" t="s">
        <v>542</v>
      </c>
      <c r="C265" s="89">
        <v>16</v>
      </c>
      <c r="D265" s="89">
        <v>16</v>
      </c>
    </row>
    <row r="266" spans="1:4" x14ac:dyDescent="0.35">
      <c r="A266" s="143" t="s">
        <v>43</v>
      </c>
      <c r="B266" s="89"/>
      <c r="C266" s="89">
        <v>2823</v>
      </c>
      <c r="D266" s="89">
        <v>2823</v>
      </c>
    </row>
  </sheetData>
  <sheetProtection algorithmName="SHA-512" hashValue="bi9HpgAHQlF0VwocA11dpnjG5NGR6SXhvQUVHZ07xRcaPajckGvQDOGYhuf9eeYFMayPNvgQXZW31KkoXq85Tg==" saltValue="alTM1arYABkY2iVJfIZH5A==" spinCount="100000" sheet="1" objects="1" scenario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6"/>
  <dimension ref="A1:U30"/>
  <sheetViews>
    <sheetView zoomScaleNormal="100" workbookViewId="0">
      <selection activeCell="B4" sqref="B4"/>
    </sheetView>
  </sheetViews>
  <sheetFormatPr baseColWidth="10" defaultColWidth="11.42578125" defaultRowHeight="15" x14ac:dyDescent="0.2"/>
  <cols>
    <col min="1" max="1" width="14.140625" style="13" customWidth="1"/>
    <col min="2" max="2" width="8.7109375" style="13" customWidth="1"/>
    <col min="3" max="19" width="6.85546875" style="13" customWidth="1"/>
    <col min="20" max="20" width="7.28515625" style="13" customWidth="1"/>
    <col min="21" max="16384" width="11.42578125" style="13"/>
  </cols>
  <sheetData>
    <row r="1" spans="1:21" ht="18.600000000000001" customHeight="1" x14ac:dyDescent="0.2">
      <c r="A1" s="11" t="s">
        <v>17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10" t="s">
        <v>18</v>
      </c>
      <c r="S1" s="110"/>
    </row>
    <row r="2" spans="1:21" ht="18.600000000000001" customHeight="1" x14ac:dyDescent="0.2">
      <c r="A2" s="11" t="s">
        <v>19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10"/>
      <c r="S2" s="110"/>
    </row>
    <row r="4" spans="1:21" ht="38.25" x14ac:dyDescent="0.2">
      <c r="A4" s="14" t="s">
        <v>20</v>
      </c>
      <c r="B4" s="15">
        <v>2026</v>
      </c>
      <c r="C4" s="16"/>
      <c r="J4" s="13" t="s">
        <v>21</v>
      </c>
    </row>
    <row r="5" spans="1:21" ht="15.75" x14ac:dyDescent="0.2">
      <c r="A5" s="17"/>
    </row>
    <row r="6" spans="1:21" s="18" customFormat="1" ht="12.75" customHeight="1" x14ac:dyDescent="0.2">
      <c r="A6" s="111" t="s">
        <v>22</v>
      </c>
      <c r="B6" s="113" t="s">
        <v>23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5"/>
    </row>
    <row r="7" spans="1:21" s="19" customFormat="1" x14ac:dyDescent="0.2">
      <c r="A7" s="112"/>
      <c r="B7" s="116" t="s">
        <v>24</v>
      </c>
      <c r="C7" s="117"/>
      <c r="D7" s="118" t="s">
        <v>25</v>
      </c>
      <c r="E7" s="119"/>
      <c r="F7" s="120"/>
      <c r="G7" s="121" t="s">
        <v>26</v>
      </c>
      <c r="H7" s="122"/>
      <c r="I7" s="123" t="s">
        <v>14</v>
      </c>
      <c r="J7" s="124"/>
      <c r="K7" s="125" t="s">
        <v>27</v>
      </c>
      <c r="L7" s="126"/>
      <c r="M7" s="127" t="s">
        <v>13</v>
      </c>
      <c r="N7" s="128"/>
      <c r="O7" s="129" t="s">
        <v>28</v>
      </c>
      <c r="P7" s="130"/>
      <c r="Q7" s="130"/>
      <c r="R7" s="130"/>
      <c r="S7" s="131"/>
    </row>
    <row r="8" spans="1:21" ht="22.5" customHeight="1" x14ac:dyDescent="0.2">
      <c r="A8" s="20" t="s">
        <v>29</v>
      </c>
      <c r="B8" s="21">
        <v>8</v>
      </c>
      <c r="C8" s="21">
        <f>+B8+1</f>
        <v>9</v>
      </c>
      <c r="D8" s="21">
        <f t="shared" ref="D8:O8" si="0">+C8+1</f>
        <v>10</v>
      </c>
      <c r="E8" s="21">
        <f t="shared" si="0"/>
        <v>11</v>
      </c>
      <c r="F8" s="21">
        <f t="shared" si="0"/>
        <v>12</v>
      </c>
      <c r="G8" s="21">
        <f t="shared" si="0"/>
        <v>13</v>
      </c>
      <c r="H8" s="21">
        <f t="shared" si="0"/>
        <v>14</v>
      </c>
      <c r="I8" s="21">
        <f t="shared" si="0"/>
        <v>15</v>
      </c>
      <c r="J8" s="21">
        <f t="shared" si="0"/>
        <v>16</v>
      </c>
      <c r="K8" s="21">
        <f t="shared" si="0"/>
        <v>17</v>
      </c>
      <c r="L8" s="21">
        <f t="shared" si="0"/>
        <v>18</v>
      </c>
      <c r="M8" s="21">
        <f t="shared" si="0"/>
        <v>19</v>
      </c>
      <c r="N8" s="21">
        <f t="shared" si="0"/>
        <v>20</v>
      </c>
      <c r="O8" s="21">
        <f t="shared" si="0"/>
        <v>21</v>
      </c>
      <c r="P8" s="21">
        <f>+O8+1</f>
        <v>22</v>
      </c>
      <c r="Q8" s="21">
        <f>+P8+1</f>
        <v>23</v>
      </c>
      <c r="R8" s="21">
        <f>+Q8+1</f>
        <v>24</v>
      </c>
      <c r="S8" s="21">
        <f>+R8+1</f>
        <v>25</v>
      </c>
    </row>
    <row r="9" spans="1:21" ht="22.5" customHeight="1" x14ac:dyDescent="0.2">
      <c r="A9" s="20" t="s">
        <v>30</v>
      </c>
      <c r="B9" s="22">
        <f t="shared" ref="B9:S9" si="1">+$B$4-B8</f>
        <v>2018</v>
      </c>
      <c r="C9" s="22">
        <f t="shared" si="1"/>
        <v>2017</v>
      </c>
      <c r="D9" s="22">
        <f t="shared" si="1"/>
        <v>2016</v>
      </c>
      <c r="E9" s="22">
        <f t="shared" si="1"/>
        <v>2015</v>
      </c>
      <c r="F9" s="22">
        <f t="shared" si="1"/>
        <v>2014</v>
      </c>
      <c r="G9" s="22">
        <f t="shared" si="1"/>
        <v>2013</v>
      </c>
      <c r="H9" s="22">
        <f t="shared" si="1"/>
        <v>2012</v>
      </c>
      <c r="I9" s="22">
        <f t="shared" si="1"/>
        <v>2011</v>
      </c>
      <c r="J9" s="22">
        <f t="shared" si="1"/>
        <v>2010</v>
      </c>
      <c r="K9" s="22">
        <f t="shared" si="1"/>
        <v>2009</v>
      </c>
      <c r="L9" s="22">
        <f t="shared" si="1"/>
        <v>2008</v>
      </c>
      <c r="M9" s="22">
        <f t="shared" si="1"/>
        <v>2007</v>
      </c>
      <c r="N9" s="22">
        <f t="shared" si="1"/>
        <v>2006</v>
      </c>
      <c r="O9" s="22">
        <f t="shared" si="1"/>
        <v>2005</v>
      </c>
      <c r="P9" s="22">
        <f t="shared" si="1"/>
        <v>2004</v>
      </c>
      <c r="Q9" s="22">
        <f t="shared" si="1"/>
        <v>2003</v>
      </c>
      <c r="R9" s="22">
        <f t="shared" si="1"/>
        <v>2002</v>
      </c>
      <c r="S9" s="22">
        <f t="shared" si="1"/>
        <v>2001</v>
      </c>
    </row>
    <row r="10" spans="1:21" x14ac:dyDescent="0.2">
      <c r="A10" s="23"/>
    </row>
    <row r="11" spans="1:21" x14ac:dyDescent="0.2">
      <c r="A11" s="23"/>
      <c r="B11" s="24"/>
      <c r="S11" s="19"/>
      <c r="U11" s="25"/>
    </row>
    <row r="12" spans="1:21" ht="15.75" x14ac:dyDescent="0.2">
      <c r="A12" s="26" t="s">
        <v>22</v>
      </c>
      <c r="B12" s="129" t="s">
        <v>28</v>
      </c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1"/>
    </row>
    <row r="13" spans="1:21" ht="22.5" customHeight="1" x14ac:dyDescent="0.2">
      <c r="A13" s="20" t="s">
        <v>29</v>
      </c>
      <c r="B13" s="21">
        <v>26</v>
      </c>
      <c r="C13" s="21">
        <f>+B13+1</f>
        <v>27</v>
      </c>
      <c r="D13" s="21">
        <f t="shared" ref="D13:S13" si="2">+C13+1</f>
        <v>28</v>
      </c>
      <c r="E13" s="21">
        <f t="shared" si="2"/>
        <v>29</v>
      </c>
      <c r="F13" s="21">
        <f t="shared" si="2"/>
        <v>30</v>
      </c>
      <c r="G13" s="21">
        <f t="shared" si="2"/>
        <v>31</v>
      </c>
      <c r="H13" s="21">
        <f t="shared" si="2"/>
        <v>32</v>
      </c>
      <c r="I13" s="21">
        <f t="shared" si="2"/>
        <v>33</v>
      </c>
      <c r="J13" s="21">
        <f t="shared" si="2"/>
        <v>34</v>
      </c>
      <c r="K13" s="21">
        <f t="shared" si="2"/>
        <v>35</v>
      </c>
      <c r="L13" s="21">
        <f t="shared" si="2"/>
        <v>36</v>
      </c>
      <c r="M13" s="21">
        <f t="shared" si="2"/>
        <v>37</v>
      </c>
      <c r="N13" s="21">
        <f t="shared" si="2"/>
        <v>38</v>
      </c>
      <c r="O13" s="21">
        <f t="shared" si="2"/>
        <v>39</v>
      </c>
      <c r="P13" s="21">
        <f t="shared" si="2"/>
        <v>40</v>
      </c>
      <c r="Q13" s="21">
        <f t="shared" si="2"/>
        <v>41</v>
      </c>
      <c r="R13" s="21">
        <f t="shared" si="2"/>
        <v>42</v>
      </c>
      <c r="S13" s="21">
        <f t="shared" si="2"/>
        <v>43</v>
      </c>
    </row>
    <row r="14" spans="1:21" ht="22.5" customHeight="1" x14ac:dyDescent="0.2">
      <c r="A14" s="20" t="s">
        <v>30</v>
      </c>
      <c r="B14" s="22">
        <f t="shared" ref="B14:S14" si="3">+$B$4-B13</f>
        <v>2000</v>
      </c>
      <c r="C14" s="22">
        <f t="shared" si="3"/>
        <v>1999</v>
      </c>
      <c r="D14" s="22">
        <f t="shared" si="3"/>
        <v>1998</v>
      </c>
      <c r="E14" s="22">
        <f t="shared" si="3"/>
        <v>1997</v>
      </c>
      <c r="F14" s="22">
        <f t="shared" si="3"/>
        <v>1996</v>
      </c>
      <c r="G14" s="22">
        <f t="shared" si="3"/>
        <v>1995</v>
      </c>
      <c r="H14" s="22">
        <f t="shared" si="3"/>
        <v>1994</v>
      </c>
      <c r="I14" s="22">
        <f t="shared" si="3"/>
        <v>1993</v>
      </c>
      <c r="J14" s="22">
        <f t="shared" si="3"/>
        <v>1992</v>
      </c>
      <c r="K14" s="22">
        <f t="shared" si="3"/>
        <v>1991</v>
      </c>
      <c r="L14" s="22">
        <f t="shared" si="3"/>
        <v>1990</v>
      </c>
      <c r="M14" s="22">
        <f t="shared" si="3"/>
        <v>1989</v>
      </c>
      <c r="N14" s="22">
        <f t="shared" si="3"/>
        <v>1988</v>
      </c>
      <c r="O14" s="22">
        <f t="shared" si="3"/>
        <v>1987</v>
      </c>
      <c r="P14" s="22">
        <f t="shared" si="3"/>
        <v>1986</v>
      </c>
      <c r="Q14" s="22">
        <f t="shared" si="3"/>
        <v>1985</v>
      </c>
      <c r="R14" s="22">
        <f t="shared" si="3"/>
        <v>1984</v>
      </c>
      <c r="S14" s="22">
        <f t="shared" si="3"/>
        <v>1983</v>
      </c>
    </row>
    <row r="15" spans="1:21" x14ac:dyDescent="0.2">
      <c r="A15" s="23"/>
    </row>
    <row r="16" spans="1:21" s="18" customFormat="1" ht="12" x14ac:dyDescent="0.2">
      <c r="A16" s="24"/>
      <c r="B16" s="24"/>
      <c r="Q16" s="27"/>
    </row>
    <row r="17" spans="1:19" ht="15.75" x14ac:dyDescent="0.2">
      <c r="A17" s="26" t="s">
        <v>22</v>
      </c>
      <c r="B17" s="129" t="s">
        <v>28</v>
      </c>
      <c r="C17" s="131"/>
      <c r="D17" s="133" t="s">
        <v>31</v>
      </c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5"/>
      <c r="R17" s="136" t="s">
        <v>32</v>
      </c>
      <c r="S17" s="137"/>
    </row>
    <row r="18" spans="1:19" ht="22.5" customHeight="1" x14ac:dyDescent="0.2">
      <c r="A18" s="20" t="s">
        <v>29</v>
      </c>
      <c r="B18" s="21">
        <v>44</v>
      </c>
      <c r="C18" s="21">
        <f>+B18+1</f>
        <v>45</v>
      </c>
      <c r="D18" s="21">
        <f>+C18+1</f>
        <v>46</v>
      </c>
      <c r="E18" s="21">
        <f>+D18+1</f>
        <v>47</v>
      </c>
      <c r="F18" s="21">
        <f>+E18+1</f>
        <v>48</v>
      </c>
      <c r="G18" s="21">
        <f>+F18+1</f>
        <v>49</v>
      </c>
      <c r="H18" s="21">
        <f t="shared" ref="H18:S18" si="4">+G18+1</f>
        <v>50</v>
      </c>
      <c r="I18" s="21">
        <f t="shared" si="4"/>
        <v>51</v>
      </c>
      <c r="J18" s="21">
        <f t="shared" si="4"/>
        <v>52</v>
      </c>
      <c r="K18" s="21">
        <f t="shared" si="4"/>
        <v>53</v>
      </c>
      <c r="L18" s="21">
        <f t="shared" si="4"/>
        <v>54</v>
      </c>
      <c r="M18" s="21">
        <f t="shared" si="4"/>
        <v>55</v>
      </c>
      <c r="N18" s="21">
        <f t="shared" si="4"/>
        <v>56</v>
      </c>
      <c r="O18" s="21">
        <f t="shared" si="4"/>
        <v>57</v>
      </c>
      <c r="P18" s="21">
        <f t="shared" si="4"/>
        <v>58</v>
      </c>
      <c r="Q18" s="21">
        <f t="shared" si="4"/>
        <v>59</v>
      </c>
      <c r="R18" s="21">
        <f t="shared" si="4"/>
        <v>60</v>
      </c>
      <c r="S18" s="21">
        <f t="shared" si="4"/>
        <v>61</v>
      </c>
    </row>
    <row r="19" spans="1:19" ht="22.5" customHeight="1" x14ac:dyDescent="0.2">
      <c r="A19" s="20" t="s">
        <v>30</v>
      </c>
      <c r="B19" s="22">
        <f t="shared" ref="B19:S19" si="5">+$B$4-B18</f>
        <v>1982</v>
      </c>
      <c r="C19" s="22">
        <f t="shared" si="5"/>
        <v>1981</v>
      </c>
      <c r="D19" s="22">
        <f t="shared" si="5"/>
        <v>1980</v>
      </c>
      <c r="E19" s="22">
        <f t="shared" si="5"/>
        <v>1979</v>
      </c>
      <c r="F19" s="22">
        <f t="shared" si="5"/>
        <v>1978</v>
      </c>
      <c r="G19" s="22">
        <f t="shared" si="5"/>
        <v>1977</v>
      </c>
      <c r="H19" s="22">
        <f t="shared" si="5"/>
        <v>1976</v>
      </c>
      <c r="I19" s="22">
        <f t="shared" si="5"/>
        <v>1975</v>
      </c>
      <c r="J19" s="22">
        <f t="shared" si="5"/>
        <v>1974</v>
      </c>
      <c r="K19" s="22">
        <f t="shared" si="5"/>
        <v>1973</v>
      </c>
      <c r="L19" s="22">
        <f t="shared" si="5"/>
        <v>1972</v>
      </c>
      <c r="M19" s="22">
        <f t="shared" si="5"/>
        <v>1971</v>
      </c>
      <c r="N19" s="22">
        <f t="shared" si="5"/>
        <v>1970</v>
      </c>
      <c r="O19" s="22">
        <f t="shared" si="5"/>
        <v>1969</v>
      </c>
      <c r="P19" s="22">
        <f t="shared" si="5"/>
        <v>1968</v>
      </c>
      <c r="Q19" s="22">
        <f t="shared" si="5"/>
        <v>1967</v>
      </c>
      <c r="R19" s="22">
        <f t="shared" si="5"/>
        <v>1966</v>
      </c>
      <c r="S19" s="22">
        <f t="shared" si="5"/>
        <v>1965</v>
      </c>
    </row>
    <row r="20" spans="1:19" x14ac:dyDescent="0.2">
      <c r="A20" s="23"/>
    </row>
    <row r="21" spans="1:19" s="25" customFormat="1" ht="12" x14ac:dyDescent="0.2">
      <c r="A21" s="28"/>
      <c r="B21" s="24"/>
      <c r="C21" s="29"/>
      <c r="D21" s="29"/>
      <c r="E21" s="29"/>
      <c r="F21" s="29"/>
      <c r="G21" s="29"/>
      <c r="H21" s="29"/>
      <c r="I21" s="30"/>
      <c r="J21" s="29"/>
      <c r="K21" s="29"/>
      <c r="L21" s="29"/>
      <c r="M21" s="29"/>
      <c r="N21" s="29"/>
      <c r="O21" s="29"/>
      <c r="P21" s="29"/>
      <c r="Q21" s="29"/>
      <c r="R21" s="29"/>
      <c r="S21" s="30"/>
    </row>
    <row r="22" spans="1:19" ht="15.75" x14ac:dyDescent="0.2">
      <c r="A22" s="26" t="s">
        <v>22</v>
      </c>
      <c r="B22" s="136" t="s">
        <v>32</v>
      </c>
      <c r="C22" s="138"/>
      <c r="D22" s="138"/>
      <c r="E22" s="138"/>
      <c r="F22" s="138"/>
      <c r="G22" s="138"/>
      <c r="H22" s="138"/>
      <c r="I22" s="137"/>
      <c r="J22" s="139" t="s">
        <v>33</v>
      </c>
      <c r="K22" s="140"/>
      <c r="L22" s="140"/>
      <c r="M22" s="140"/>
      <c r="N22" s="140"/>
      <c r="O22" s="140"/>
      <c r="P22" s="140"/>
      <c r="Q22" s="140"/>
      <c r="R22" s="140"/>
      <c r="S22" s="141"/>
    </row>
    <row r="23" spans="1:19" ht="22.5" customHeight="1" x14ac:dyDescent="0.2">
      <c r="A23" s="20" t="s">
        <v>29</v>
      </c>
      <c r="B23" s="21">
        <v>62</v>
      </c>
      <c r="C23" s="21">
        <f>+B23+1</f>
        <v>63</v>
      </c>
      <c r="D23" s="21">
        <f t="shared" ref="D23:S23" si="6">+C23+1</f>
        <v>64</v>
      </c>
      <c r="E23" s="21">
        <f t="shared" si="6"/>
        <v>65</v>
      </c>
      <c r="F23" s="21">
        <f t="shared" si="6"/>
        <v>66</v>
      </c>
      <c r="G23" s="21">
        <f t="shared" si="6"/>
        <v>67</v>
      </c>
      <c r="H23" s="21">
        <f t="shared" si="6"/>
        <v>68</v>
      </c>
      <c r="I23" s="21">
        <f t="shared" si="6"/>
        <v>69</v>
      </c>
      <c r="J23" s="21">
        <f t="shared" si="6"/>
        <v>70</v>
      </c>
      <c r="K23" s="21">
        <f t="shared" si="6"/>
        <v>71</v>
      </c>
      <c r="L23" s="21">
        <f t="shared" si="6"/>
        <v>72</v>
      </c>
      <c r="M23" s="21">
        <f t="shared" si="6"/>
        <v>73</v>
      </c>
      <c r="N23" s="21">
        <f t="shared" si="6"/>
        <v>74</v>
      </c>
      <c r="O23" s="21">
        <f t="shared" si="6"/>
        <v>75</v>
      </c>
      <c r="P23" s="21">
        <f t="shared" si="6"/>
        <v>76</v>
      </c>
      <c r="Q23" s="21">
        <f t="shared" si="6"/>
        <v>77</v>
      </c>
      <c r="R23" s="21">
        <f t="shared" si="6"/>
        <v>78</v>
      </c>
      <c r="S23" s="21">
        <f t="shared" si="6"/>
        <v>79</v>
      </c>
    </row>
    <row r="24" spans="1:19" ht="22.5" customHeight="1" x14ac:dyDescent="0.2">
      <c r="A24" s="20" t="s">
        <v>30</v>
      </c>
      <c r="B24" s="22">
        <f t="shared" ref="B24:S24" si="7">+$B$4-B23</f>
        <v>1964</v>
      </c>
      <c r="C24" s="22">
        <f t="shared" si="7"/>
        <v>1963</v>
      </c>
      <c r="D24" s="22">
        <f t="shared" si="7"/>
        <v>1962</v>
      </c>
      <c r="E24" s="22">
        <f t="shared" si="7"/>
        <v>1961</v>
      </c>
      <c r="F24" s="22">
        <f t="shared" si="7"/>
        <v>1960</v>
      </c>
      <c r="G24" s="22">
        <f t="shared" si="7"/>
        <v>1959</v>
      </c>
      <c r="H24" s="22">
        <f t="shared" si="7"/>
        <v>1958</v>
      </c>
      <c r="I24" s="22">
        <f t="shared" si="7"/>
        <v>1957</v>
      </c>
      <c r="J24" s="22">
        <f t="shared" si="7"/>
        <v>1956</v>
      </c>
      <c r="K24" s="22">
        <f t="shared" si="7"/>
        <v>1955</v>
      </c>
      <c r="L24" s="22">
        <f t="shared" si="7"/>
        <v>1954</v>
      </c>
      <c r="M24" s="22">
        <f t="shared" si="7"/>
        <v>1953</v>
      </c>
      <c r="N24" s="22">
        <f t="shared" si="7"/>
        <v>1952</v>
      </c>
      <c r="O24" s="22">
        <f t="shared" si="7"/>
        <v>1951</v>
      </c>
      <c r="P24" s="22">
        <f t="shared" si="7"/>
        <v>1950</v>
      </c>
      <c r="Q24" s="22">
        <f t="shared" si="7"/>
        <v>1949</v>
      </c>
      <c r="R24" s="22">
        <f t="shared" si="7"/>
        <v>1948</v>
      </c>
      <c r="S24" s="22">
        <f t="shared" si="7"/>
        <v>1947</v>
      </c>
    </row>
    <row r="26" spans="1:19" ht="17.45" customHeight="1" x14ac:dyDescent="0.2">
      <c r="A26" s="31" t="s">
        <v>34</v>
      </c>
    </row>
    <row r="27" spans="1:19" ht="8.4499999999999993" customHeight="1" x14ac:dyDescent="0.2"/>
    <row r="28" spans="1:19" ht="33" customHeight="1" x14ac:dyDescent="0.2">
      <c r="A28" s="132" t="s">
        <v>35</v>
      </c>
      <c r="B28" s="132"/>
      <c r="C28" s="132"/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</row>
    <row r="29" spans="1:19" ht="19.149999999999999" customHeight="1" x14ac:dyDescent="0.2"/>
    <row r="30" spans="1:19" x14ac:dyDescent="0.2">
      <c r="A30" s="32" t="s">
        <v>36</v>
      </c>
      <c r="I30" s="3"/>
    </row>
  </sheetData>
  <sheetProtection password="EC4F" sheet="1"/>
  <protectedRanges>
    <protectedRange sqref="B4" name="Bereich1"/>
  </protectedRanges>
  <mergeCells count="17">
    <mergeCell ref="A28:S28"/>
    <mergeCell ref="B12:S12"/>
    <mergeCell ref="B17:C17"/>
    <mergeCell ref="D17:Q17"/>
    <mergeCell ref="R17:S17"/>
    <mergeCell ref="B22:I22"/>
    <mergeCell ref="J22:S22"/>
    <mergeCell ref="R1:S2"/>
    <mergeCell ref="A6:A7"/>
    <mergeCell ref="B6:N6"/>
    <mergeCell ref="B7:C7"/>
    <mergeCell ref="D7:F7"/>
    <mergeCell ref="G7:H7"/>
    <mergeCell ref="I7:J7"/>
    <mergeCell ref="K7:L7"/>
    <mergeCell ref="M7:N7"/>
    <mergeCell ref="O7:S7"/>
  </mergeCells>
  <printOptions horizontalCentered="1"/>
  <pageMargins left="0.39370078740157483" right="0.39370078740157483" top="0.78740157480314965" bottom="0.39370078740157483" header="0" footer="0"/>
  <pageSetup paperSize="9" orientation="landscape" horizontalDpi="4294967293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59999389629810485"/>
  </sheetPr>
  <dimension ref="A1:H40"/>
  <sheetViews>
    <sheetView workbookViewId="0">
      <selection activeCell="F43" sqref="F43"/>
    </sheetView>
  </sheetViews>
  <sheetFormatPr baseColWidth="10" defaultColWidth="14.28515625" defaultRowHeight="12.75" x14ac:dyDescent="0.2"/>
  <cols>
    <col min="1" max="1" width="8.5703125" customWidth="1"/>
    <col min="2" max="2" width="11.5703125" customWidth="1"/>
    <col min="3" max="3" width="43.85546875" customWidth="1"/>
    <col min="4" max="4" width="11.7109375" customWidth="1"/>
    <col min="5" max="5" width="14.28515625" style="34"/>
    <col min="6" max="6" width="15.7109375" style="34" customWidth="1"/>
    <col min="7" max="7" width="14.7109375" style="34" customWidth="1"/>
    <col min="8" max="8" width="8.28515625" style="34" customWidth="1"/>
  </cols>
  <sheetData>
    <row r="1" spans="1:8" x14ac:dyDescent="0.2">
      <c r="A1" t="s">
        <v>546</v>
      </c>
      <c r="B1" s="3" t="s">
        <v>628</v>
      </c>
      <c r="C1" t="s">
        <v>16</v>
      </c>
      <c r="D1" t="s">
        <v>547</v>
      </c>
      <c r="E1" s="34" t="s">
        <v>548</v>
      </c>
      <c r="F1" s="34" t="s">
        <v>549</v>
      </c>
      <c r="G1" s="34" t="s">
        <v>545</v>
      </c>
      <c r="H1" s="41" t="s">
        <v>30</v>
      </c>
    </row>
    <row r="3" spans="1:8" x14ac:dyDescent="0.2">
      <c r="C3" t="str">
        <f>'Eingabe Daten'!B18</f>
        <v xml:space="preserve"> 1</v>
      </c>
      <c r="D3" s="3">
        <f>'Eingabe Daten'!$J$7</f>
        <v>0</v>
      </c>
      <c r="E3" s="34">
        <f>'Eingabe Daten'!B13</f>
        <v>0</v>
      </c>
      <c r="F3" s="34">
        <f>'Eingabe Daten'!C13</f>
        <v>0</v>
      </c>
      <c r="G3" s="34">
        <f>'Eingabe Daten'!D13</f>
        <v>0</v>
      </c>
      <c r="H3" s="42">
        <f>'Eingabe Daten'!E13</f>
        <v>0</v>
      </c>
    </row>
    <row r="4" spans="1:8" x14ac:dyDescent="0.2">
      <c r="C4" t="str">
        <f>'Eingabe Daten'!B18</f>
        <v xml:space="preserve"> 1</v>
      </c>
      <c r="D4" s="3">
        <f>'Eingabe Daten'!$J$7</f>
        <v>0</v>
      </c>
      <c r="E4" s="34">
        <f>'Eingabe Daten'!B14</f>
        <v>0</v>
      </c>
      <c r="F4" s="34">
        <f>'Eingabe Daten'!C14</f>
        <v>0</v>
      </c>
      <c r="G4" s="34">
        <f>'Eingabe Daten'!D14</f>
        <v>0</v>
      </c>
      <c r="H4" s="42">
        <f>'Eingabe Daten'!E14</f>
        <v>0</v>
      </c>
    </row>
    <row r="5" spans="1:8" x14ac:dyDescent="0.2">
      <c r="C5" t="str">
        <f>'Eingabe Daten'!B18</f>
        <v xml:space="preserve"> 1</v>
      </c>
      <c r="D5" s="3">
        <f>'Eingabe Daten'!$J$7</f>
        <v>0</v>
      </c>
      <c r="E5" s="34">
        <f>'Eingabe Daten'!B15</f>
        <v>0</v>
      </c>
      <c r="F5" s="34">
        <f>'Eingabe Daten'!C15</f>
        <v>0</v>
      </c>
      <c r="G5" s="34">
        <f>'Eingabe Daten'!D15</f>
        <v>0</v>
      </c>
      <c r="H5" s="42">
        <f>'Eingabe Daten'!E15</f>
        <v>0</v>
      </c>
    </row>
    <row r="6" spans="1:8" x14ac:dyDescent="0.2">
      <c r="C6" t="str">
        <f>'Eingabe Daten'!B18</f>
        <v xml:space="preserve"> 1</v>
      </c>
      <c r="D6" s="3">
        <f>'Eingabe Daten'!$J$7</f>
        <v>0</v>
      </c>
      <c r="E6" s="34">
        <f>'Eingabe Daten'!B16</f>
        <v>0</v>
      </c>
      <c r="F6" s="34">
        <f>'Eingabe Daten'!C16</f>
        <v>0</v>
      </c>
      <c r="G6" s="34">
        <f>'Eingabe Daten'!D16</f>
        <v>0</v>
      </c>
      <c r="H6" s="42">
        <f>'Eingabe Daten'!E16</f>
        <v>0</v>
      </c>
    </row>
    <row r="7" spans="1:8" x14ac:dyDescent="0.2">
      <c r="D7" s="3"/>
      <c r="H7" s="42"/>
    </row>
    <row r="8" spans="1:8" x14ac:dyDescent="0.2">
      <c r="C8" t="str">
        <f>'Eingabe Daten'!G18</f>
        <v xml:space="preserve"> 2</v>
      </c>
      <c r="D8" s="3">
        <f>'Eingabe Daten'!$J$7</f>
        <v>0</v>
      </c>
      <c r="E8" s="34">
        <f>'Eingabe Daten'!G13</f>
        <v>0</v>
      </c>
      <c r="F8" s="34">
        <f>'Eingabe Daten'!H13</f>
        <v>0</v>
      </c>
      <c r="G8" s="34">
        <f>'Eingabe Daten'!I13</f>
        <v>0</v>
      </c>
      <c r="H8" s="42">
        <f>'Eingabe Daten'!J13</f>
        <v>0</v>
      </c>
    </row>
    <row r="9" spans="1:8" x14ac:dyDescent="0.2">
      <c r="C9" t="str">
        <f>'Eingabe Daten'!G18</f>
        <v xml:space="preserve"> 2</v>
      </c>
      <c r="D9" s="3">
        <f>'Eingabe Daten'!$J$7</f>
        <v>0</v>
      </c>
      <c r="E9" s="34">
        <f>'Eingabe Daten'!G14</f>
        <v>0</v>
      </c>
      <c r="F9" s="34">
        <f>'Eingabe Daten'!H14</f>
        <v>0</v>
      </c>
      <c r="G9" s="34">
        <f>'Eingabe Daten'!I14</f>
        <v>0</v>
      </c>
      <c r="H9" s="42">
        <f>'Eingabe Daten'!J14</f>
        <v>0</v>
      </c>
    </row>
    <row r="10" spans="1:8" x14ac:dyDescent="0.2">
      <c r="C10" t="str">
        <f>'Eingabe Daten'!G18</f>
        <v xml:space="preserve"> 2</v>
      </c>
      <c r="D10" s="3">
        <f>'Eingabe Daten'!$J$7</f>
        <v>0</v>
      </c>
      <c r="E10" s="34">
        <f>'Eingabe Daten'!G15</f>
        <v>0</v>
      </c>
      <c r="F10" s="34">
        <f>'Eingabe Daten'!H15</f>
        <v>0</v>
      </c>
      <c r="G10" s="34">
        <f>'Eingabe Daten'!I15</f>
        <v>0</v>
      </c>
      <c r="H10" s="42">
        <f>'Eingabe Daten'!J15</f>
        <v>0</v>
      </c>
    </row>
    <row r="11" spans="1:8" x14ac:dyDescent="0.2">
      <c r="C11" t="str">
        <f>'Eingabe Daten'!G18</f>
        <v xml:space="preserve"> 2</v>
      </c>
      <c r="D11" s="3">
        <f>'Eingabe Daten'!$J$7</f>
        <v>0</v>
      </c>
      <c r="E11" s="34">
        <f>'Eingabe Daten'!G16</f>
        <v>0</v>
      </c>
      <c r="F11" s="34">
        <f>'Eingabe Daten'!H16</f>
        <v>0</v>
      </c>
      <c r="G11" s="34">
        <f>'Eingabe Daten'!I16</f>
        <v>0</v>
      </c>
      <c r="H11" s="42">
        <f>'Eingabe Daten'!J16</f>
        <v>0</v>
      </c>
    </row>
    <row r="12" spans="1:8" x14ac:dyDescent="0.2">
      <c r="D12" s="3"/>
      <c r="H12" s="42"/>
    </row>
    <row r="13" spans="1:8" x14ac:dyDescent="0.2">
      <c r="C13" t="str">
        <f>'Eingabe Daten'!L18</f>
        <v xml:space="preserve"> 3</v>
      </c>
      <c r="D13" s="3">
        <f>'Eingabe Daten'!$J$7</f>
        <v>0</v>
      </c>
      <c r="E13" s="34">
        <f>'Eingabe Daten'!L13</f>
        <v>0</v>
      </c>
      <c r="F13" s="34">
        <f>'Eingabe Daten'!M13</f>
        <v>0</v>
      </c>
      <c r="G13" s="34">
        <f>'Eingabe Daten'!N13</f>
        <v>0</v>
      </c>
      <c r="H13" s="42">
        <f>'Eingabe Daten'!O13</f>
        <v>0</v>
      </c>
    </row>
    <row r="14" spans="1:8" x14ac:dyDescent="0.2">
      <c r="C14" t="str">
        <f>'Eingabe Daten'!L18</f>
        <v xml:space="preserve"> 3</v>
      </c>
      <c r="D14" s="3">
        <f>'Eingabe Daten'!$J$7</f>
        <v>0</v>
      </c>
      <c r="E14" s="34">
        <f>'Eingabe Daten'!L14</f>
        <v>0</v>
      </c>
      <c r="F14" s="34">
        <f>'Eingabe Daten'!M14</f>
        <v>0</v>
      </c>
      <c r="G14" s="34">
        <f>'Eingabe Daten'!N14</f>
        <v>0</v>
      </c>
      <c r="H14" s="42">
        <f>'Eingabe Daten'!O14</f>
        <v>0</v>
      </c>
    </row>
    <row r="15" spans="1:8" x14ac:dyDescent="0.2">
      <c r="C15" t="str">
        <f>'Eingabe Daten'!L18</f>
        <v xml:space="preserve"> 3</v>
      </c>
      <c r="D15" s="3">
        <f>'Eingabe Daten'!$J$7</f>
        <v>0</v>
      </c>
      <c r="E15" s="34">
        <f>'Eingabe Daten'!L15</f>
        <v>0</v>
      </c>
      <c r="F15" s="34">
        <f>'Eingabe Daten'!M15</f>
        <v>0</v>
      </c>
      <c r="G15" s="34">
        <f>'Eingabe Daten'!N15</f>
        <v>0</v>
      </c>
      <c r="H15" s="42">
        <f>'Eingabe Daten'!O15</f>
        <v>0</v>
      </c>
    </row>
    <row r="16" spans="1:8" x14ac:dyDescent="0.2">
      <c r="C16" t="str">
        <f>'Eingabe Daten'!L18</f>
        <v xml:space="preserve"> 3</v>
      </c>
      <c r="D16" s="3">
        <f>'Eingabe Daten'!$J$7</f>
        <v>0</v>
      </c>
      <c r="E16" s="34">
        <f>'Eingabe Daten'!L16</f>
        <v>0</v>
      </c>
      <c r="F16" s="34">
        <f>'Eingabe Daten'!M16</f>
        <v>0</v>
      </c>
      <c r="G16" s="34">
        <f>'Eingabe Daten'!N16</f>
        <v>0</v>
      </c>
      <c r="H16" s="42">
        <f>'Eingabe Daten'!O16</f>
        <v>0</v>
      </c>
    </row>
    <row r="17" spans="3:8" x14ac:dyDescent="0.2">
      <c r="H17" s="42"/>
    </row>
    <row r="18" spans="3:8" x14ac:dyDescent="0.2">
      <c r="C18" t="str">
        <f>'Eingabe Daten'!Q18</f>
        <v xml:space="preserve"> 4</v>
      </c>
      <c r="D18">
        <f>'Eingabe Daten'!$J$7</f>
        <v>0</v>
      </c>
      <c r="E18" s="34">
        <f>'Eingabe Daten'!Q13</f>
        <v>0</v>
      </c>
      <c r="F18" s="34">
        <f>'Eingabe Daten'!R13</f>
        <v>0</v>
      </c>
      <c r="G18" s="34">
        <f>'Eingabe Daten'!S13</f>
        <v>0</v>
      </c>
      <c r="H18" s="81">
        <f>'Eingabe Daten'!T13</f>
        <v>0</v>
      </c>
    </row>
    <row r="19" spans="3:8" x14ac:dyDescent="0.2">
      <c r="C19" t="str">
        <f>'Eingabe Daten'!Q18</f>
        <v xml:space="preserve"> 4</v>
      </c>
      <c r="D19">
        <f>'Eingabe Daten'!$J$7</f>
        <v>0</v>
      </c>
      <c r="E19" s="34">
        <f>'Eingabe Daten'!Q14</f>
        <v>0</v>
      </c>
      <c r="F19" s="34">
        <f>'Eingabe Daten'!R14</f>
        <v>0</v>
      </c>
      <c r="G19" s="34">
        <f>'Eingabe Daten'!S14</f>
        <v>0</v>
      </c>
      <c r="H19" s="81">
        <f>'Eingabe Daten'!T14</f>
        <v>0</v>
      </c>
    </row>
    <row r="20" spans="3:8" x14ac:dyDescent="0.2">
      <c r="C20" t="str">
        <f>'Eingabe Daten'!Q18</f>
        <v xml:space="preserve"> 4</v>
      </c>
      <c r="D20">
        <f>'Eingabe Daten'!$J$7</f>
        <v>0</v>
      </c>
      <c r="E20" s="34">
        <f>'Eingabe Daten'!Q15</f>
        <v>0</v>
      </c>
      <c r="F20" s="34">
        <f>'Eingabe Daten'!R15</f>
        <v>0</v>
      </c>
      <c r="G20" s="34">
        <f>'Eingabe Daten'!S15</f>
        <v>0</v>
      </c>
      <c r="H20" s="81">
        <f>'Eingabe Daten'!T15</f>
        <v>0</v>
      </c>
    </row>
    <row r="21" spans="3:8" x14ac:dyDescent="0.2">
      <c r="C21" t="str">
        <f>'Eingabe Daten'!Q18</f>
        <v xml:space="preserve"> 4</v>
      </c>
      <c r="D21">
        <f>'Eingabe Daten'!$J$7</f>
        <v>0</v>
      </c>
      <c r="E21" s="34">
        <f>'Eingabe Daten'!Q16</f>
        <v>0</v>
      </c>
      <c r="F21" s="34">
        <f>'Eingabe Daten'!R16</f>
        <v>0</v>
      </c>
      <c r="G21" s="34">
        <f>'Eingabe Daten'!S16</f>
        <v>0</v>
      </c>
      <c r="H21" s="81">
        <f>'Eingabe Daten'!T16</f>
        <v>0</v>
      </c>
    </row>
    <row r="22" spans="3:8" x14ac:dyDescent="0.2">
      <c r="H22" s="42"/>
    </row>
    <row r="23" spans="3:8" x14ac:dyDescent="0.2">
      <c r="C23" t="str">
        <f>'Eingabe Daten'!V18</f>
        <v xml:space="preserve"> 5</v>
      </c>
      <c r="D23">
        <f>'Eingabe Daten'!$J$7</f>
        <v>0</v>
      </c>
      <c r="E23" s="34">
        <f>'Eingabe Daten'!V13</f>
        <v>0</v>
      </c>
      <c r="F23" s="34">
        <f>'Eingabe Daten'!W13</f>
        <v>0</v>
      </c>
      <c r="G23" s="34">
        <f>'Eingabe Daten'!X13</f>
        <v>0</v>
      </c>
      <c r="H23" s="42">
        <f>'Eingabe Daten'!Y13</f>
        <v>0</v>
      </c>
    </row>
    <row r="24" spans="3:8" x14ac:dyDescent="0.2">
      <c r="C24" t="str">
        <f>'Eingabe Daten'!V18</f>
        <v xml:space="preserve"> 5</v>
      </c>
      <c r="D24">
        <f>'Eingabe Daten'!$J$7</f>
        <v>0</v>
      </c>
      <c r="E24" s="34">
        <f>'Eingabe Daten'!V14</f>
        <v>0</v>
      </c>
      <c r="F24" s="34">
        <f>'Eingabe Daten'!W14</f>
        <v>0</v>
      </c>
      <c r="G24" s="34">
        <f>'Eingabe Daten'!X14</f>
        <v>0</v>
      </c>
      <c r="H24" s="42">
        <f>'Eingabe Daten'!Y14</f>
        <v>0</v>
      </c>
    </row>
    <row r="25" spans="3:8" x14ac:dyDescent="0.2">
      <c r="C25" t="str">
        <f>'Eingabe Daten'!V18</f>
        <v xml:space="preserve"> 5</v>
      </c>
      <c r="D25">
        <f>'Eingabe Daten'!$J$7</f>
        <v>0</v>
      </c>
      <c r="E25" s="34">
        <f>'Eingabe Daten'!V15</f>
        <v>0</v>
      </c>
      <c r="F25" s="34">
        <f>'Eingabe Daten'!W15</f>
        <v>0</v>
      </c>
      <c r="G25" s="34">
        <f>'Eingabe Daten'!X15</f>
        <v>0</v>
      </c>
      <c r="H25" s="42">
        <f>'Eingabe Daten'!Y15</f>
        <v>0</v>
      </c>
    </row>
    <row r="26" spans="3:8" x14ac:dyDescent="0.2">
      <c r="C26" t="str">
        <f>'Eingabe Daten'!V18</f>
        <v xml:space="preserve"> 5</v>
      </c>
      <c r="D26">
        <f>'Eingabe Daten'!$J$7</f>
        <v>0</v>
      </c>
      <c r="E26" s="34">
        <f>'Eingabe Daten'!V16</f>
        <v>0</v>
      </c>
      <c r="F26" s="34">
        <f>'Eingabe Daten'!W16</f>
        <v>0</v>
      </c>
      <c r="G26" s="34">
        <f>'Eingabe Daten'!X16</f>
        <v>0</v>
      </c>
      <c r="H26" s="42">
        <f>'Eingabe Daten'!Y16</f>
        <v>0</v>
      </c>
    </row>
    <row r="28" spans="3:8" x14ac:dyDescent="0.2">
      <c r="H28" s="42"/>
    </row>
    <row r="29" spans="3:8" x14ac:dyDescent="0.2">
      <c r="H29" s="42"/>
    </row>
    <row r="30" spans="3:8" x14ac:dyDescent="0.2">
      <c r="H30" s="42"/>
    </row>
    <row r="31" spans="3:8" x14ac:dyDescent="0.2">
      <c r="H31" s="42"/>
    </row>
    <row r="32" spans="3:8" x14ac:dyDescent="0.2">
      <c r="H32" s="42"/>
    </row>
    <row r="33" spans="8:8" x14ac:dyDescent="0.2">
      <c r="H33" s="42"/>
    </row>
    <row r="34" spans="8:8" x14ac:dyDescent="0.2">
      <c r="H34" s="42"/>
    </row>
    <row r="35" spans="8:8" x14ac:dyDescent="0.2">
      <c r="H35" s="42"/>
    </row>
    <row r="36" spans="8:8" x14ac:dyDescent="0.2">
      <c r="H36" s="42"/>
    </row>
    <row r="37" spans="8:8" x14ac:dyDescent="0.2">
      <c r="H37" s="42"/>
    </row>
    <row r="38" spans="8:8" x14ac:dyDescent="0.2">
      <c r="H38" s="42"/>
    </row>
    <row r="39" spans="8:8" x14ac:dyDescent="0.2">
      <c r="H39" s="42"/>
    </row>
    <row r="40" spans="8:8" x14ac:dyDescent="0.2">
      <c r="H40" s="42"/>
    </row>
  </sheetData>
  <sheetProtection algorithmName="SHA-512" hashValue="jnGYgEU9sFUg14WLfWExYVsZozNWmH31vT9MKGVCTn+OeVsEVhP3RDdseNATrDEGmBjieo3Hr2QyPLNWFkYWoA==" saltValue="TokMqyU4AVWYFo3gn6BURw==" spinCount="100000" sheet="1" objects="1" scenarios="1"/>
  <pageMargins left="0.51181102362204722" right="0.51181102362204722" top="0.59055118110236227" bottom="0.3937007874015748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</sheetPr>
  <dimension ref="A1:H35"/>
  <sheetViews>
    <sheetView workbookViewId="0">
      <selection activeCell="D15" sqref="D15"/>
    </sheetView>
  </sheetViews>
  <sheetFormatPr baseColWidth="10" defaultColWidth="14.28515625" defaultRowHeight="12.75" x14ac:dyDescent="0.2"/>
  <cols>
    <col min="1" max="1" width="9.5703125" bestFit="1" customWidth="1"/>
    <col min="2" max="2" width="11.5703125" customWidth="1"/>
    <col min="3" max="3" width="43.85546875" customWidth="1"/>
    <col min="4" max="4" width="11.7109375" customWidth="1"/>
    <col min="5" max="5" width="14.28515625" style="34"/>
    <col min="6" max="6" width="15.7109375" style="34" customWidth="1"/>
    <col min="7" max="7" width="14.7109375" style="34" customWidth="1"/>
    <col min="8" max="8" width="8.28515625" style="34" customWidth="1"/>
  </cols>
  <sheetData>
    <row r="1" spans="1:8" x14ac:dyDescent="0.2">
      <c r="A1" t="s">
        <v>629</v>
      </c>
      <c r="B1" s="3" t="s">
        <v>630</v>
      </c>
      <c r="C1" t="s">
        <v>16</v>
      </c>
      <c r="D1" t="s">
        <v>547</v>
      </c>
      <c r="E1" s="34" t="s">
        <v>548</v>
      </c>
      <c r="F1" s="34" t="s">
        <v>549</v>
      </c>
      <c r="G1" s="34" t="s">
        <v>545</v>
      </c>
      <c r="H1" s="41" t="s">
        <v>30</v>
      </c>
    </row>
    <row r="3" spans="1:8" x14ac:dyDescent="0.2">
      <c r="C3" t="str">
        <f>'Eingabe Daten'!B29</f>
        <v xml:space="preserve"> 1</v>
      </c>
      <c r="D3" s="3">
        <f>'Eingabe Daten'!$J$7</f>
        <v>0</v>
      </c>
      <c r="E3" s="34">
        <f>'Eingabe Daten'!B25</f>
        <v>0</v>
      </c>
      <c r="F3" s="34">
        <f>'Eingabe Daten'!C25</f>
        <v>0</v>
      </c>
      <c r="G3" s="34">
        <f>'Eingabe Daten'!D25</f>
        <v>0</v>
      </c>
      <c r="H3" s="42">
        <f>'Eingabe Daten'!E25</f>
        <v>0</v>
      </c>
    </row>
    <row r="4" spans="1:8" x14ac:dyDescent="0.2">
      <c r="C4" t="str">
        <f>'Eingabe Daten'!B29</f>
        <v xml:space="preserve"> 1</v>
      </c>
      <c r="D4" s="3">
        <f>'Eingabe Daten'!$J$7</f>
        <v>0</v>
      </c>
      <c r="E4" s="34">
        <f>'Eingabe Daten'!B26</f>
        <v>0</v>
      </c>
      <c r="F4" s="34">
        <f>'Eingabe Daten'!C26</f>
        <v>0</v>
      </c>
      <c r="G4" s="34">
        <f>'Eingabe Daten'!D26</f>
        <v>0</v>
      </c>
      <c r="H4" s="42">
        <f>'Eingabe Daten'!E26</f>
        <v>0</v>
      </c>
    </row>
    <row r="5" spans="1:8" x14ac:dyDescent="0.2">
      <c r="C5" t="str">
        <f>'Eingabe Daten'!B29</f>
        <v xml:space="preserve"> 1</v>
      </c>
      <c r="D5" s="3">
        <f>'Eingabe Daten'!$J$7</f>
        <v>0</v>
      </c>
      <c r="E5" s="34">
        <f>'Eingabe Daten'!B27</f>
        <v>0</v>
      </c>
      <c r="F5" s="34">
        <f>'Eingabe Daten'!C27</f>
        <v>0</v>
      </c>
      <c r="G5" s="34">
        <f>'Eingabe Daten'!D27</f>
        <v>0</v>
      </c>
      <c r="H5" s="42">
        <f>'Eingabe Daten'!E27</f>
        <v>0</v>
      </c>
    </row>
    <row r="6" spans="1:8" x14ac:dyDescent="0.2">
      <c r="D6" s="3"/>
      <c r="H6" s="42"/>
    </row>
    <row r="7" spans="1:8" x14ac:dyDescent="0.2">
      <c r="C7" t="str">
        <f>'Eingabe Daten'!G29</f>
        <v xml:space="preserve"> 2</v>
      </c>
      <c r="D7" s="3">
        <f>'Eingabe Daten'!$J$7</f>
        <v>0</v>
      </c>
      <c r="E7" s="34">
        <f>'Eingabe Daten'!G25</f>
        <v>0</v>
      </c>
      <c r="F7" s="34">
        <f>'Eingabe Daten'!H25</f>
        <v>0</v>
      </c>
      <c r="G7" s="34">
        <f>'Eingabe Daten'!I25</f>
        <v>0</v>
      </c>
      <c r="H7" s="42">
        <f>'Eingabe Daten'!J25</f>
        <v>0</v>
      </c>
    </row>
    <row r="8" spans="1:8" x14ac:dyDescent="0.2">
      <c r="C8" t="str">
        <f>'Eingabe Daten'!G29</f>
        <v xml:space="preserve"> 2</v>
      </c>
      <c r="D8" s="3">
        <f>'Eingabe Daten'!$J$7</f>
        <v>0</v>
      </c>
      <c r="E8" s="34">
        <f>'Eingabe Daten'!G26</f>
        <v>0</v>
      </c>
      <c r="F8" s="34">
        <f>'Eingabe Daten'!H26</f>
        <v>0</v>
      </c>
      <c r="G8" s="34">
        <f>'Eingabe Daten'!I26</f>
        <v>0</v>
      </c>
      <c r="H8" s="42">
        <f>'Eingabe Daten'!J26</f>
        <v>0</v>
      </c>
    </row>
    <row r="9" spans="1:8" x14ac:dyDescent="0.2">
      <c r="C9" t="str">
        <f>'Eingabe Daten'!G29</f>
        <v xml:space="preserve"> 2</v>
      </c>
      <c r="D9" s="3">
        <f>'Eingabe Daten'!$J$7</f>
        <v>0</v>
      </c>
      <c r="E9" s="34">
        <f>'Eingabe Daten'!G27</f>
        <v>0</v>
      </c>
      <c r="F9" s="34">
        <f>'Eingabe Daten'!H27</f>
        <v>0</v>
      </c>
      <c r="G9" s="34">
        <f>'Eingabe Daten'!I27</f>
        <v>0</v>
      </c>
      <c r="H9" s="42">
        <f>'Eingabe Daten'!J27</f>
        <v>0</v>
      </c>
    </row>
    <row r="10" spans="1:8" x14ac:dyDescent="0.2">
      <c r="D10" s="3"/>
      <c r="H10" s="42"/>
    </row>
    <row r="11" spans="1:8" x14ac:dyDescent="0.2">
      <c r="C11" t="str">
        <f>'Eingabe Daten'!L29</f>
        <v xml:space="preserve"> 3</v>
      </c>
      <c r="D11" s="3">
        <f>'Eingabe Daten'!$J$7</f>
        <v>0</v>
      </c>
      <c r="E11" s="34">
        <f>'Eingabe Daten'!L25</f>
        <v>0</v>
      </c>
      <c r="F11" s="34">
        <f>'Eingabe Daten'!M25</f>
        <v>0</v>
      </c>
      <c r="G11" s="34">
        <f>'Eingabe Daten'!N25</f>
        <v>0</v>
      </c>
      <c r="H11" s="42">
        <f>'Eingabe Daten'!O25</f>
        <v>0</v>
      </c>
    </row>
    <row r="12" spans="1:8" x14ac:dyDescent="0.2">
      <c r="C12" t="str">
        <f>'Eingabe Daten'!L29</f>
        <v xml:space="preserve"> 3</v>
      </c>
      <c r="D12" s="3">
        <f>'Eingabe Daten'!$J$7</f>
        <v>0</v>
      </c>
      <c r="E12" s="34">
        <f>'Eingabe Daten'!L26</f>
        <v>0</v>
      </c>
      <c r="F12" s="34">
        <f>'Eingabe Daten'!M26</f>
        <v>0</v>
      </c>
      <c r="G12" s="34">
        <f>'Eingabe Daten'!N26</f>
        <v>0</v>
      </c>
      <c r="H12" s="42">
        <f>'Eingabe Daten'!O26</f>
        <v>0</v>
      </c>
    </row>
    <row r="13" spans="1:8" x14ac:dyDescent="0.2">
      <c r="C13" t="str">
        <f>'Eingabe Daten'!L29</f>
        <v xml:space="preserve"> 3</v>
      </c>
      <c r="D13" s="3">
        <f>'Eingabe Daten'!$J$7</f>
        <v>0</v>
      </c>
      <c r="E13" s="34">
        <f>'Eingabe Daten'!L27</f>
        <v>0</v>
      </c>
      <c r="F13" s="34">
        <f>'Eingabe Daten'!M27</f>
        <v>0</v>
      </c>
      <c r="G13" s="34">
        <f>'Eingabe Daten'!N27</f>
        <v>0</v>
      </c>
      <c r="H13" s="42">
        <f>'Eingabe Daten'!O27</f>
        <v>0</v>
      </c>
    </row>
    <row r="14" spans="1:8" x14ac:dyDescent="0.2">
      <c r="H14" s="42"/>
    </row>
    <row r="15" spans="1:8" x14ac:dyDescent="0.2">
      <c r="C15" t="str">
        <f>'Eingabe Daten'!Q29</f>
        <v xml:space="preserve"> 3</v>
      </c>
      <c r="D15">
        <f>'Eingabe Daten'!$J$7</f>
        <v>0</v>
      </c>
      <c r="E15" s="34">
        <f>'Eingabe Daten'!Q25</f>
        <v>0</v>
      </c>
      <c r="F15" s="34">
        <f>'Eingabe Daten'!R25</f>
        <v>0</v>
      </c>
      <c r="G15" s="34">
        <f>'Eingabe Daten'!S25</f>
        <v>0</v>
      </c>
      <c r="H15" s="42">
        <f>'Eingabe Daten'!T25</f>
        <v>0</v>
      </c>
    </row>
    <row r="16" spans="1:8" x14ac:dyDescent="0.2">
      <c r="C16" t="str">
        <f>'Eingabe Daten'!Q29</f>
        <v xml:space="preserve"> 3</v>
      </c>
      <c r="D16">
        <f>'Eingabe Daten'!$J$7</f>
        <v>0</v>
      </c>
      <c r="E16" s="34">
        <f>'Eingabe Daten'!Q26</f>
        <v>0</v>
      </c>
      <c r="F16" s="34">
        <f>'Eingabe Daten'!R26</f>
        <v>0</v>
      </c>
      <c r="G16" s="34">
        <f>'Eingabe Daten'!S26</f>
        <v>0</v>
      </c>
      <c r="H16" s="42">
        <f>'Eingabe Daten'!T26</f>
        <v>0</v>
      </c>
    </row>
    <row r="17" spans="3:8" x14ac:dyDescent="0.2">
      <c r="C17" t="str">
        <f>'Eingabe Daten'!Q29</f>
        <v xml:space="preserve"> 3</v>
      </c>
      <c r="D17">
        <f>'Eingabe Daten'!$J$7</f>
        <v>0</v>
      </c>
      <c r="E17" s="34">
        <f>'Eingabe Daten'!Q27</f>
        <v>0</v>
      </c>
      <c r="F17" s="34">
        <f>'Eingabe Daten'!R27</f>
        <v>0</v>
      </c>
      <c r="G17" s="34">
        <f>'Eingabe Daten'!S27</f>
        <v>0</v>
      </c>
      <c r="H17" s="42">
        <f>'Eingabe Daten'!T27</f>
        <v>0</v>
      </c>
    </row>
    <row r="18" spans="3:8" x14ac:dyDescent="0.2">
      <c r="H18" s="42"/>
    </row>
    <row r="19" spans="3:8" x14ac:dyDescent="0.2">
      <c r="C19" t="str">
        <f>'Eingabe Daten'!V29</f>
        <v xml:space="preserve"> 5</v>
      </c>
      <c r="D19">
        <f>'Eingabe Daten'!$J$7</f>
        <v>0</v>
      </c>
      <c r="E19" s="34">
        <f>'Eingabe Daten'!V25</f>
        <v>0</v>
      </c>
      <c r="F19" s="34">
        <f>'Eingabe Daten'!W25</f>
        <v>0</v>
      </c>
      <c r="G19" s="34">
        <f>'Eingabe Daten'!X25</f>
        <v>0</v>
      </c>
      <c r="H19" s="42">
        <f>'Eingabe Daten'!Y25</f>
        <v>0</v>
      </c>
    </row>
    <row r="20" spans="3:8" x14ac:dyDescent="0.2">
      <c r="C20" t="str">
        <f>'Eingabe Daten'!V29</f>
        <v xml:space="preserve"> 5</v>
      </c>
      <c r="D20">
        <f>'Eingabe Daten'!$J$7</f>
        <v>0</v>
      </c>
      <c r="E20" s="34">
        <f>'Eingabe Daten'!V26</f>
        <v>0</v>
      </c>
      <c r="F20" s="34">
        <f>'Eingabe Daten'!W26</f>
        <v>0</v>
      </c>
      <c r="G20" s="34">
        <f>'Eingabe Daten'!X26</f>
        <v>0</v>
      </c>
      <c r="H20" s="42">
        <f>'Eingabe Daten'!Y26</f>
        <v>0</v>
      </c>
    </row>
    <row r="21" spans="3:8" x14ac:dyDescent="0.2">
      <c r="C21" t="str">
        <f>'Eingabe Daten'!V29</f>
        <v xml:space="preserve"> 5</v>
      </c>
      <c r="D21">
        <f>'Eingabe Daten'!$J$7</f>
        <v>0</v>
      </c>
      <c r="E21" s="34">
        <f>'Eingabe Daten'!V27</f>
        <v>0</v>
      </c>
      <c r="F21" s="34">
        <f>'Eingabe Daten'!W27</f>
        <v>0</v>
      </c>
      <c r="G21" s="34">
        <f>'Eingabe Daten'!X27</f>
        <v>0</v>
      </c>
      <c r="H21" s="42">
        <f>'Eingabe Daten'!Y27</f>
        <v>0</v>
      </c>
    </row>
    <row r="23" spans="3:8" x14ac:dyDescent="0.2">
      <c r="H23" s="42"/>
    </row>
    <row r="24" spans="3:8" x14ac:dyDescent="0.2">
      <c r="H24" s="42"/>
    </row>
    <row r="25" spans="3:8" x14ac:dyDescent="0.2">
      <c r="H25" s="42"/>
    </row>
    <row r="26" spans="3:8" x14ac:dyDescent="0.2">
      <c r="H26" s="42"/>
    </row>
    <row r="27" spans="3:8" x14ac:dyDescent="0.2">
      <c r="H27" s="42"/>
    </row>
    <row r="28" spans="3:8" x14ac:dyDescent="0.2">
      <c r="H28" s="42"/>
    </row>
    <row r="29" spans="3:8" x14ac:dyDescent="0.2">
      <c r="H29" s="42"/>
    </row>
    <row r="30" spans="3:8" x14ac:dyDescent="0.2">
      <c r="H30" s="42"/>
    </row>
    <row r="31" spans="3:8" x14ac:dyDescent="0.2">
      <c r="H31" s="42"/>
    </row>
    <row r="32" spans="3:8" x14ac:dyDescent="0.2">
      <c r="H32" s="42"/>
    </row>
    <row r="33" spans="8:8" x14ac:dyDescent="0.2">
      <c r="H33" s="42"/>
    </row>
    <row r="34" spans="8:8" x14ac:dyDescent="0.2">
      <c r="H34" s="42"/>
    </row>
    <row r="35" spans="8:8" x14ac:dyDescent="0.2">
      <c r="H35" s="42"/>
    </row>
  </sheetData>
  <sheetProtection algorithmName="SHA-512" hashValue="NSBhh+Uhk+2jGBDuEsKtzDzdmYabwXbtOga2n/cStUQ3jgY1RRxcNf1EirnNQ9O1RDIrWI3tSGvbom79PjSvwA==" saltValue="W13s9VjXxKOn+rsMvrmizg==" spinCount="100000" sheet="1" objects="1" scenarios="1"/>
  <pageMargins left="0.51181102362204722" right="0.51181102362204722" top="0.59055118110236227" bottom="0.3937007874015748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59999389629810485"/>
  </sheetPr>
  <dimension ref="A1:H35"/>
  <sheetViews>
    <sheetView workbookViewId="0">
      <selection activeCell="G29" sqref="G29"/>
    </sheetView>
  </sheetViews>
  <sheetFormatPr baseColWidth="10" defaultColWidth="14.28515625" defaultRowHeight="12.75" x14ac:dyDescent="0.2"/>
  <cols>
    <col min="1" max="1" width="9.5703125" bestFit="1" customWidth="1"/>
    <col min="2" max="2" width="11.5703125" customWidth="1"/>
    <col min="3" max="3" width="43.85546875" customWidth="1"/>
    <col min="4" max="4" width="11.7109375" customWidth="1"/>
    <col min="5" max="5" width="14.28515625" style="34"/>
    <col min="6" max="6" width="15.7109375" style="34" customWidth="1"/>
    <col min="7" max="7" width="14.7109375" style="34" customWidth="1"/>
    <col min="8" max="8" width="8.28515625" style="34" customWidth="1"/>
  </cols>
  <sheetData>
    <row r="1" spans="1:8" x14ac:dyDescent="0.2">
      <c r="A1" t="s">
        <v>631</v>
      </c>
      <c r="B1" s="3" t="s">
        <v>632</v>
      </c>
      <c r="C1" t="s">
        <v>16</v>
      </c>
      <c r="D1" t="s">
        <v>547</v>
      </c>
      <c r="E1" s="34" t="s">
        <v>548</v>
      </c>
      <c r="F1" s="34" t="s">
        <v>549</v>
      </c>
      <c r="G1" s="34" t="s">
        <v>545</v>
      </c>
      <c r="H1" s="41" t="s">
        <v>30</v>
      </c>
    </row>
    <row r="3" spans="1:8" x14ac:dyDescent="0.2">
      <c r="C3" t="str">
        <f>'Eingabe Daten'!B40</f>
        <v xml:space="preserve"> 1</v>
      </c>
      <c r="D3" s="3">
        <f>'Eingabe Daten'!$J$7</f>
        <v>0</v>
      </c>
      <c r="E3" s="34">
        <f>'Eingabe Daten'!B36</f>
        <v>0</v>
      </c>
      <c r="F3" s="34">
        <f>'Eingabe Daten'!C36</f>
        <v>0</v>
      </c>
      <c r="G3" s="34">
        <f>'Eingabe Daten'!D36</f>
        <v>0</v>
      </c>
      <c r="H3" s="42">
        <f>'Eingabe Daten'!E36</f>
        <v>0</v>
      </c>
    </row>
    <row r="4" spans="1:8" x14ac:dyDescent="0.2">
      <c r="C4" t="str">
        <f>'Eingabe Daten'!B40</f>
        <v xml:space="preserve"> 1</v>
      </c>
      <c r="D4" s="3">
        <f>'Eingabe Daten'!$J$7</f>
        <v>0</v>
      </c>
      <c r="E4" s="34">
        <f>'Eingabe Daten'!B37</f>
        <v>0</v>
      </c>
      <c r="F4" s="34">
        <f>'Eingabe Daten'!C37</f>
        <v>0</v>
      </c>
      <c r="G4" s="34">
        <f>'Eingabe Daten'!D37</f>
        <v>0</v>
      </c>
      <c r="H4" s="42">
        <f>'Eingabe Daten'!E37</f>
        <v>0</v>
      </c>
    </row>
    <row r="5" spans="1:8" x14ac:dyDescent="0.2">
      <c r="C5" t="str">
        <f>'Eingabe Daten'!B40</f>
        <v xml:space="preserve"> 1</v>
      </c>
      <c r="D5" s="3">
        <f>'Eingabe Daten'!$J$7</f>
        <v>0</v>
      </c>
      <c r="E5" s="34">
        <f>'Eingabe Daten'!B38</f>
        <v>0</v>
      </c>
      <c r="F5" s="34">
        <f>'Eingabe Daten'!C38</f>
        <v>0</v>
      </c>
      <c r="G5" s="34">
        <f>'Eingabe Daten'!D38</f>
        <v>0</v>
      </c>
      <c r="H5" s="42">
        <f>'Eingabe Daten'!E38</f>
        <v>0</v>
      </c>
    </row>
    <row r="6" spans="1:8" x14ac:dyDescent="0.2">
      <c r="D6" s="3"/>
      <c r="H6" s="42"/>
    </row>
    <row r="7" spans="1:8" x14ac:dyDescent="0.2">
      <c r="C7" t="str">
        <f>'Eingabe Daten'!G40</f>
        <v xml:space="preserve"> 2</v>
      </c>
      <c r="D7" s="3">
        <f>'Eingabe Daten'!$J$7</f>
        <v>0</v>
      </c>
      <c r="E7" s="34">
        <f>'Eingabe Daten'!G36</f>
        <v>0</v>
      </c>
      <c r="F7" s="34">
        <f>'Eingabe Daten'!H36</f>
        <v>0</v>
      </c>
      <c r="G7" s="34">
        <f>'Eingabe Daten'!I36</f>
        <v>0</v>
      </c>
      <c r="H7" s="42">
        <f>'Eingabe Daten'!J36</f>
        <v>0</v>
      </c>
    </row>
    <row r="8" spans="1:8" x14ac:dyDescent="0.2">
      <c r="C8" t="str">
        <f>'Eingabe Daten'!G40</f>
        <v xml:space="preserve"> 2</v>
      </c>
      <c r="D8" s="3">
        <f>'Eingabe Daten'!$J$7</f>
        <v>0</v>
      </c>
      <c r="E8" s="34">
        <f>'Eingabe Daten'!G37</f>
        <v>0</v>
      </c>
      <c r="F8" s="34">
        <f>'Eingabe Daten'!H37</f>
        <v>0</v>
      </c>
      <c r="G8" s="34">
        <f>'Eingabe Daten'!I37</f>
        <v>0</v>
      </c>
      <c r="H8" s="42">
        <f>'Eingabe Daten'!J37</f>
        <v>0</v>
      </c>
    </row>
    <row r="9" spans="1:8" x14ac:dyDescent="0.2">
      <c r="C9" t="str">
        <f>'Eingabe Daten'!G40</f>
        <v xml:space="preserve"> 2</v>
      </c>
      <c r="D9" s="3">
        <f>'Eingabe Daten'!$J$7</f>
        <v>0</v>
      </c>
      <c r="E9" s="34">
        <f>'Eingabe Daten'!G38</f>
        <v>0</v>
      </c>
      <c r="F9" s="34">
        <f>'Eingabe Daten'!H38</f>
        <v>0</v>
      </c>
      <c r="G9" s="34">
        <f>'Eingabe Daten'!I38</f>
        <v>0</v>
      </c>
      <c r="H9" s="42">
        <f>'Eingabe Daten'!J38</f>
        <v>0</v>
      </c>
    </row>
    <row r="10" spans="1:8" x14ac:dyDescent="0.2">
      <c r="D10" s="3"/>
      <c r="H10" s="42"/>
    </row>
    <row r="11" spans="1:8" x14ac:dyDescent="0.2">
      <c r="C11" t="str">
        <f>'Eingabe Daten'!L40</f>
        <v xml:space="preserve"> 3</v>
      </c>
      <c r="D11" s="3">
        <f>'Eingabe Daten'!$J$7</f>
        <v>0</v>
      </c>
      <c r="E11" s="34">
        <f>'Eingabe Daten'!L36</f>
        <v>0</v>
      </c>
      <c r="F11" s="34">
        <f>'Eingabe Daten'!M36</f>
        <v>0</v>
      </c>
      <c r="G11" s="34">
        <f>'Eingabe Daten'!N36</f>
        <v>0</v>
      </c>
      <c r="H11" s="42">
        <f>'Eingabe Daten'!O36</f>
        <v>0</v>
      </c>
    </row>
    <row r="12" spans="1:8" x14ac:dyDescent="0.2">
      <c r="C12" t="str">
        <f>'Eingabe Daten'!L40</f>
        <v xml:space="preserve"> 3</v>
      </c>
      <c r="D12" s="3">
        <f>'Eingabe Daten'!$J$7</f>
        <v>0</v>
      </c>
      <c r="E12" s="34">
        <f>'Eingabe Daten'!L37</f>
        <v>0</v>
      </c>
      <c r="F12" s="34">
        <f>'Eingabe Daten'!M37</f>
        <v>0</v>
      </c>
      <c r="G12" s="34">
        <f>'Eingabe Daten'!N37</f>
        <v>0</v>
      </c>
      <c r="H12" s="42">
        <f>'Eingabe Daten'!O37</f>
        <v>0</v>
      </c>
    </row>
    <row r="13" spans="1:8" x14ac:dyDescent="0.2">
      <c r="C13" t="str">
        <f>'Eingabe Daten'!L40</f>
        <v xml:space="preserve"> 3</v>
      </c>
      <c r="D13" s="3">
        <f>'Eingabe Daten'!$J$7</f>
        <v>0</v>
      </c>
      <c r="E13" s="34">
        <f>'Eingabe Daten'!L38</f>
        <v>0</v>
      </c>
      <c r="F13" s="34">
        <f>'Eingabe Daten'!M38</f>
        <v>0</v>
      </c>
      <c r="G13" s="34">
        <f>'Eingabe Daten'!N38</f>
        <v>0</v>
      </c>
      <c r="H13" s="42">
        <f>'Eingabe Daten'!O38</f>
        <v>0</v>
      </c>
    </row>
    <row r="14" spans="1:8" x14ac:dyDescent="0.2">
      <c r="H14" s="42"/>
    </row>
    <row r="15" spans="1:8" x14ac:dyDescent="0.2">
      <c r="C15" t="str">
        <f>'Eingabe Daten'!Q40</f>
        <v xml:space="preserve"> 3</v>
      </c>
      <c r="D15">
        <f>'Eingabe Daten'!$J$7</f>
        <v>0</v>
      </c>
      <c r="E15" s="34">
        <f>'Eingabe Daten'!Q36</f>
        <v>0</v>
      </c>
      <c r="F15" s="34">
        <f>'Eingabe Daten'!R36</f>
        <v>0</v>
      </c>
      <c r="G15" s="34">
        <f>'Eingabe Daten'!S36</f>
        <v>0</v>
      </c>
      <c r="H15" s="42">
        <f>'Eingabe Daten'!T36</f>
        <v>0</v>
      </c>
    </row>
    <row r="16" spans="1:8" x14ac:dyDescent="0.2">
      <c r="C16" t="str">
        <f>'Eingabe Daten'!Q40</f>
        <v xml:space="preserve"> 3</v>
      </c>
      <c r="D16">
        <f>'Eingabe Daten'!$J$7</f>
        <v>0</v>
      </c>
      <c r="E16" s="34">
        <f>'Eingabe Daten'!Q37</f>
        <v>0</v>
      </c>
      <c r="F16" s="34">
        <f>'Eingabe Daten'!R37</f>
        <v>0</v>
      </c>
      <c r="G16" s="34">
        <f>'Eingabe Daten'!S37</f>
        <v>0</v>
      </c>
      <c r="H16" s="42">
        <f>'Eingabe Daten'!T37</f>
        <v>0</v>
      </c>
    </row>
    <row r="17" spans="3:8" x14ac:dyDescent="0.2">
      <c r="C17" t="str">
        <f>'Eingabe Daten'!Q40</f>
        <v xml:space="preserve"> 3</v>
      </c>
      <c r="D17">
        <f>'Eingabe Daten'!$J$7</f>
        <v>0</v>
      </c>
      <c r="E17" s="34">
        <f>'Eingabe Daten'!Q38</f>
        <v>0</v>
      </c>
      <c r="F17" s="34">
        <f>'Eingabe Daten'!R38</f>
        <v>0</v>
      </c>
      <c r="G17" s="34">
        <f>'Eingabe Daten'!S38</f>
        <v>0</v>
      </c>
      <c r="H17" s="42">
        <f>'Eingabe Daten'!T38</f>
        <v>0</v>
      </c>
    </row>
    <row r="18" spans="3:8" x14ac:dyDescent="0.2">
      <c r="H18" s="42"/>
    </row>
    <row r="19" spans="3:8" x14ac:dyDescent="0.2">
      <c r="C19" t="str">
        <f>'Eingabe Daten'!V40</f>
        <v xml:space="preserve"> 5</v>
      </c>
      <c r="D19">
        <f>'Eingabe Daten'!$J$7</f>
        <v>0</v>
      </c>
      <c r="E19" s="34">
        <f>'Eingabe Daten'!V36</f>
        <v>0</v>
      </c>
      <c r="F19" s="34">
        <f>'Eingabe Daten'!W36</f>
        <v>0</v>
      </c>
      <c r="G19" s="34">
        <f>'Eingabe Daten'!X36</f>
        <v>0</v>
      </c>
      <c r="H19" s="42">
        <f>'Eingabe Daten'!Y36</f>
        <v>0</v>
      </c>
    </row>
    <row r="20" spans="3:8" x14ac:dyDescent="0.2">
      <c r="C20" t="str">
        <f>'Eingabe Daten'!V40</f>
        <v xml:space="preserve"> 5</v>
      </c>
      <c r="D20">
        <f>'Eingabe Daten'!$J$7</f>
        <v>0</v>
      </c>
      <c r="E20" s="34">
        <f>'Eingabe Daten'!V37</f>
        <v>0</v>
      </c>
      <c r="F20" s="34">
        <f>'Eingabe Daten'!W37</f>
        <v>0</v>
      </c>
      <c r="G20" s="34">
        <f>'Eingabe Daten'!X37</f>
        <v>0</v>
      </c>
      <c r="H20" s="42">
        <f>'Eingabe Daten'!Y37</f>
        <v>0</v>
      </c>
    </row>
    <row r="21" spans="3:8" x14ac:dyDescent="0.2">
      <c r="C21" t="str">
        <f>'Eingabe Daten'!V40</f>
        <v xml:space="preserve"> 5</v>
      </c>
      <c r="D21">
        <f>'Eingabe Daten'!$J$7</f>
        <v>0</v>
      </c>
      <c r="E21" s="34">
        <f>'Eingabe Daten'!V38</f>
        <v>0</v>
      </c>
      <c r="F21" s="34">
        <f>'Eingabe Daten'!W38</f>
        <v>0</v>
      </c>
      <c r="G21" s="34">
        <f>'Eingabe Daten'!X38</f>
        <v>0</v>
      </c>
      <c r="H21" s="42">
        <f>'Eingabe Daten'!Y38</f>
        <v>0</v>
      </c>
    </row>
    <row r="22" spans="3:8" x14ac:dyDescent="0.2">
      <c r="H22" s="42"/>
    </row>
    <row r="23" spans="3:8" x14ac:dyDescent="0.2">
      <c r="H23" s="42"/>
    </row>
    <row r="24" spans="3:8" x14ac:dyDescent="0.2">
      <c r="H24" s="42"/>
    </row>
    <row r="25" spans="3:8" x14ac:dyDescent="0.2">
      <c r="H25" s="42"/>
    </row>
    <row r="26" spans="3:8" x14ac:dyDescent="0.2">
      <c r="H26" s="42"/>
    </row>
    <row r="27" spans="3:8" x14ac:dyDescent="0.2">
      <c r="H27" s="42"/>
    </row>
    <row r="28" spans="3:8" x14ac:dyDescent="0.2">
      <c r="H28" s="42"/>
    </row>
    <row r="29" spans="3:8" x14ac:dyDescent="0.2">
      <c r="H29" s="42"/>
    </row>
    <row r="30" spans="3:8" x14ac:dyDescent="0.2">
      <c r="H30" s="42"/>
    </row>
    <row r="31" spans="3:8" x14ac:dyDescent="0.2">
      <c r="H31" s="42"/>
    </row>
    <row r="32" spans="3:8" x14ac:dyDescent="0.2">
      <c r="H32" s="42"/>
    </row>
    <row r="33" spans="8:8" x14ac:dyDescent="0.2">
      <c r="H33" s="42"/>
    </row>
    <row r="34" spans="8:8" x14ac:dyDescent="0.2">
      <c r="H34" s="42"/>
    </row>
    <row r="35" spans="8:8" x14ac:dyDescent="0.2">
      <c r="H35" s="42"/>
    </row>
  </sheetData>
  <sheetProtection algorithmName="SHA-512" hashValue="OfWKwe0vMUNx+t1GB1WHyWNdEjR26GDmkfGEc9P24pXU2YxGVLoZsf57TGeWrU5V1EM/ZDkBugBgNygzxK7bzA==" saltValue="2h+EaO9UwL8vKcmiEoYK5w==" spinCount="100000" sheet="1" objects="1" scenarios="1"/>
  <pageMargins left="0.51181102362204722" right="0.51181102362204722" top="0.59055118110236227" bottom="0.3937007874015748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Q25"/>
  <sheetViews>
    <sheetView zoomScaleNormal="100" workbookViewId="0">
      <selection activeCell="F17" sqref="F17"/>
    </sheetView>
  </sheetViews>
  <sheetFormatPr baseColWidth="10" defaultColWidth="11.42578125" defaultRowHeight="18" x14ac:dyDescent="0.25"/>
  <cols>
    <col min="1" max="1" width="5.28515625" style="43" customWidth="1"/>
    <col min="2" max="2" width="5.7109375" style="43" customWidth="1"/>
    <col min="3" max="3" width="8.7109375" style="43" customWidth="1"/>
    <col min="4" max="4" width="50.85546875" style="43" customWidth="1"/>
    <col min="5" max="5" width="51.5703125" style="43" customWidth="1"/>
    <col min="6" max="6" width="48.140625" style="43" customWidth="1"/>
    <col min="7" max="7" width="13.140625" style="43" customWidth="1"/>
    <col min="8" max="8" width="33.7109375" style="43" customWidth="1"/>
    <col min="9" max="9" width="33" style="43" customWidth="1"/>
    <col min="10" max="10" width="38.5703125" style="43" customWidth="1"/>
    <col min="11" max="11" width="47.85546875" style="43" customWidth="1"/>
    <col min="12" max="16384" width="11.42578125" style="43"/>
  </cols>
  <sheetData>
    <row r="1" spans="1:10" x14ac:dyDescent="0.25">
      <c r="C1" s="44" t="s">
        <v>550</v>
      </c>
      <c r="D1" s="44" t="s">
        <v>551</v>
      </c>
      <c r="F1" s="45">
        <v>2</v>
      </c>
      <c r="G1" s="45">
        <v>1</v>
      </c>
    </row>
    <row r="2" spans="1:10" x14ac:dyDescent="0.25">
      <c r="C2" s="142" t="s">
        <v>552</v>
      </c>
      <c r="D2" s="142"/>
      <c r="E2" s="46"/>
      <c r="F2" s="43" t="s">
        <v>553</v>
      </c>
    </row>
    <row r="3" spans="1:10" x14ac:dyDescent="0.25">
      <c r="A3" s="45">
        <v>1</v>
      </c>
      <c r="B3" s="47"/>
      <c r="C3" s="48"/>
      <c r="D3" s="48"/>
      <c r="E3" s="49"/>
    </row>
    <row r="4" spans="1:10" x14ac:dyDescent="0.25">
      <c r="A4" s="50">
        <v>2</v>
      </c>
      <c r="B4" s="51" t="s">
        <v>554</v>
      </c>
      <c r="C4" s="52" t="s">
        <v>555</v>
      </c>
      <c r="D4" s="53" t="s">
        <v>556</v>
      </c>
      <c r="E4" s="53" t="str">
        <f t="shared" ref="E4:E22" si="0">_xlfn.CONCAT(C4&amp;" - "&amp;D4)</f>
        <v>AGSV - Aargauer Schiesssportverband</v>
      </c>
      <c r="F4" s="54">
        <v>1.19</v>
      </c>
      <c r="H4" s="55"/>
      <c r="I4" s="56"/>
      <c r="J4" s="57"/>
    </row>
    <row r="5" spans="1:10" x14ac:dyDescent="0.25">
      <c r="A5" s="45">
        <v>3</v>
      </c>
      <c r="B5" s="51" t="s">
        <v>557</v>
      </c>
      <c r="C5" s="52" t="s">
        <v>558</v>
      </c>
      <c r="D5" s="53" t="s">
        <v>559</v>
      </c>
      <c r="E5" s="53" t="str">
        <f t="shared" si="0"/>
        <v xml:space="preserve">ASGT - Association sportive genevoise de Tir </v>
      </c>
      <c r="F5" s="54">
        <v>1.25</v>
      </c>
      <c r="H5" s="55"/>
      <c r="I5" s="56"/>
      <c r="J5" s="57"/>
    </row>
    <row r="6" spans="1:10" x14ac:dyDescent="0.25">
      <c r="A6" s="50">
        <v>4</v>
      </c>
      <c r="B6" s="51" t="s">
        <v>560</v>
      </c>
      <c r="C6" s="52" t="s">
        <v>561</v>
      </c>
      <c r="D6" s="53" t="s">
        <v>562</v>
      </c>
      <c r="E6" s="53" t="str">
        <f t="shared" si="0"/>
        <v>AVTS - Association Vaudoise de Tir Sportif</v>
      </c>
      <c r="F6" s="54">
        <v>1.22</v>
      </c>
      <c r="H6" s="55"/>
      <c r="I6" s="56"/>
      <c r="J6" s="57"/>
    </row>
    <row r="7" spans="1:10" x14ac:dyDescent="0.25">
      <c r="A7" s="45">
        <v>5</v>
      </c>
      <c r="B7" s="51" t="s">
        <v>563</v>
      </c>
      <c r="C7" s="52" t="s">
        <v>564</v>
      </c>
      <c r="D7" s="53" t="s">
        <v>565</v>
      </c>
      <c r="E7" s="53" t="str">
        <f t="shared" si="0"/>
        <v>BSSV - Berner Schiesssportverband</v>
      </c>
      <c r="F7" s="54">
        <v>1.02</v>
      </c>
      <c r="H7" s="55"/>
      <c r="I7" s="56"/>
      <c r="J7" s="57"/>
    </row>
    <row r="8" spans="1:10" x14ac:dyDescent="0.25">
      <c r="A8" s="50">
        <v>6</v>
      </c>
      <c r="B8" s="51" t="s">
        <v>566</v>
      </c>
      <c r="C8" s="52" t="s">
        <v>567</v>
      </c>
      <c r="D8" s="53" t="s">
        <v>568</v>
      </c>
      <c r="E8" s="53" t="str">
        <f t="shared" si="0"/>
        <v>BSV - Bündner Schiesssportverband</v>
      </c>
      <c r="F8" s="54">
        <v>1.18</v>
      </c>
      <c r="H8" s="55"/>
      <c r="I8" s="56"/>
      <c r="J8" s="57"/>
    </row>
    <row r="9" spans="1:10" x14ac:dyDescent="0.25">
      <c r="A9" s="45">
        <v>7</v>
      </c>
      <c r="B9" s="51" t="s">
        <v>569</v>
      </c>
      <c r="C9" s="52" t="s">
        <v>570</v>
      </c>
      <c r="D9" s="53" t="s">
        <v>571</v>
      </c>
      <c r="E9" s="53" t="str">
        <f t="shared" si="0"/>
        <v>FJT - Fédération Jurassienne de Tir (FJT)</v>
      </c>
      <c r="F9" s="54">
        <v>1.26</v>
      </c>
      <c r="H9" s="55"/>
      <c r="I9" s="56"/>
      <c r="J9" s="58"/>
    </row>
    <row r="10" spans="1:10" x14ac:dyDescent="0.25">
      <c r="A10" s="50">
        <v>8</v>
      </c>
      <c r="B10" s="51" t="s">
        <v>597</v>
      </c>
      <c r="C10" s="52" t="s">
        <v>598</v>
      </c>
      <c r="D10" s="59" t="s">
        <v>599</v>
      </c>
      <c r="E10" s="53" t="str">
        <f t="shared" si="0"/>
        <v>WSSV - Fedération Sportive Valaisanne de Tir</v>
      </c>
      <c r="F10" s="54">
        <v>1.23</v>
      </c>
      <c r="H10" s="55"/>
      <c r="I10" s="56"/>
      <c r="J10" s="57"/>
    </row>
    <row r="11" spans="1:10" x14ac:dyDescent="0.25">
      <c r="A11" s="45">
        <v>9</v>
      </c>
      <c r="B11" s="51" t="s">
        <v>572</v>
      </c>
      <c r="C11" s="52" t="s">
        <v>573</v>
      </c>
      <c r="D11" s="53" t="s">
        <v>574</v>
      </c>
      <c r="E11" s="53" t="str">
        <f t="shared" si="0"/>
        <v>FTST - Federazione Ticinese delle Società di Tiro</v>
      </c>
      <c r="F11" s="54">
        <v>1.21</v>
      </c>
      <c r="H11" s="55"/>
      <c r="I11" s="56"/>
      <c r="J11" s="57"/>
    </row>
    <row r="12" spans="1:10" x14ac:dyDescent="0.25">
      <c r="A12" s="50">
        <v>10</v>
      </c>
      <c r="B12" s="51" t="s">
        <v>575</v>
      </c>
      <c r="C12" s="52" t="s">
        <v>576</v>
      </c>
      <c r="D12" s="59" t="s">
        <v>577</v>
      </c>
      <c r="E12" s="53" t="str">
        <f t="shared" si="0"/>
        <v>KSVGL - Glarner Kantonal Schützenverband</v>
      </c>
      <c r="F12" s="54">
        <v>1.08</v>
      </c>
      <c r="H12" s="55"/>
      <c r="I12" s="56"/>
      <c r="J12" s="57"/>
    </row>
    <row r="13" spans="1:10" x14ac:dyDescent="0.25">
      <c r="A13" s="45">
        <v>11</v>
      </c>
      <c r="B13" s="51" t="s">
        <v>603</v>
      </c>
      <c r="C13" s="52" t="s">
        <v>606</v>
      </c>
      <c r="D13" s="62" t="s">
        <v>607</v>
      </c>
      <c r="E13" s="53" t="str">
        <f t="shared" si="0"/>
        <v>LKSV - Luzerner Kantonalschützenverein</v>
      </c>
      <c r="F13" s="54">
        <v>1.03</v>
      </c>
      <c r="H13" s="55"/>
      <c r="I13" s="56"/>
      <c r="J13" s="57"/>
    </row>
    <row r="14" spans="1:10" x14ac:dyDescent="0.25">
      <c r="A14" s="50">
        <v>12</v>
      </c>
      <c r="B14" s="51" t="s">
        <v>578</v>
      </c>
      <c r="C14" s="52" t="s">
        <v>579</v>
      </c>
      <c r="D14" s="53" t="s">
        <v>580</v>
      </c>
      <c r="E14" s="53" t="str">
        <f t="shared" si="0"/>
        <v>OSPSV - Ostschweizer Schiesssportverband</v>
      </c>
      <c r="F14" s="54">
        <v>1.44</v>
      </c>
      <c r="H14" s="55"/>
      <c r="I14" s="56"/>
      <c r="J14" s="57"/>
    </row>
    <row r="15" spans="1:10" x14ac:dyDescent="0.25">
      <c r="A15" s="45">
        <v>13</v>
      </c>
      <c r="B15" s="51" t="s">
        <v>582</v>
      </c>
      <c r="C15" s="52" t="s">
        <v>583</v>
      </c>
      <c r="D15" s="59" t="s">
        <v>584</v>
      </c>
      <c r="E15" s="53" t="str">
        <f t="shared" si="0"/>
        <v>SHKSV - Schaffhauser Kantonalschützenverband</v>
      </c>
      <c r="F15" s="54">
        <v>1.1399999999999999</v>
      </c>
      <c r="H15" s="55"/>
      <c r="I15" s="56"/>
      <c r="J15" s="57"/>
    </row>
    <row r="16" spans="1:10" x14ac:dyDescent="0.25">
      <c r="A16" s="50">
        <v>14</v>
      </c>
      <c r="B16" s="51" t="s">
        <v>594</v>
      </c>
      <c r="C16" s="52" t="s">
        <v>595</v>
      </c>
      <c r="D16" s="53" t="s">
        <v>596</v>
      </c>
      <c r="E16" s="53" t="str">
        <f t="shared" si="0"/>
        <v>SVRB - Schiesssportverband Region Basel</v>
      </c>
      <c r="F16" s="54">
        <v>1.1299999999999999</v>
      </c>
      <c r="H16" s="55"/>
      <c r="I16" s="56"/>
      <c r="J16" s="57"/>
    </row>
    <row r="17" spans="1:17" x14ac:dyDescent="0.25">
      <c r="A17" s="45">
        <v>15</v>
      </c>
      <c r="B17" s="51" t="s">
        <v>581</v>
      </c>
      <c r="C17" s="52" t="s">
        <v>640</v>
      </c>
      <c r="D17" s="94" t="s">
        <v>641</v>
      </c>
      <c r="E17" s="53" t="str">
        <f t="shared" si="0"/>
        <v>FSFT - Fédération sportive fribourgeoise de tir</v>
      </c>
      <c r="F17" s="54">
        <v>1.1000000000000001</v>
      </c>
      <c r="H17" s="55"/>
      <c r="I17" s="56"/>
      <c r="J17" s="57"/>
    </row>
    <row r="18" spans="1:17" x14ac:dyDescent="0.25">
      <c r="A18" s="50">
        <v>16</v>
      </c>
      <c r="B18" s="51" t="s">
        <v>585</v>
      </c>
      <c r="C18" s="52" t="s">
        <v>586</v>
      </c>
      <c r="D18" s="60" t="s">
        <v>587</v>
      </c>
      <c r="E18" s="53" t="str">
        <f t="shared" si="0"/>
        <v>SNTS - Société Neuchâteloise de Tir Sportif</v>
      </c>
      <c r="F18" s="54">
        <v>1.24</v>
      </c>
      <c r="H18" s="55"/>
      <c r="I18" s="56"/>
      <c r="J18" s="57"/>
    </row>
    <row r="19" spans="1:17" x14ac:dyDescent="0.25">
      <c r="A19" s="45">
        <v>17</v>
      </c>
      <c r="B19" s="51" t="s">
        <v>588</v>
      </c>
      <c r="C19" s="52" t="s">
        <v>589</v>
      </c>
      <c r="D19" s="53" t="s">
        <v>590</v>
      </c>
      <c r="E19" s="53" t="str">
        <f t="shared" si="0"/>
        <v>SOSV - Solothurner Schiesssportverband</v>
      </c>
      <c r="F19" s="54">
        <v>1.1100000000000001</v>
      </c>
    </row>
    <row r="20" spans="1:17" x14ac:dyDescent="0.25">
      <c r="A20" s="50">
        <v>18</v>
      </c>
      <c r="B20" s="61" t="s">
        <v>591</v>
      </c>
      <c r="C20" s="52" t="s">
        <v>592</v>
      </c>
      <c r="D20" s="53" t="s">
        <v>593</v>
      </c>
      <c r="E20" s="53" t="str">
        <f t="shared" si="0"/>
        <v>SSVL - Sportschützenverband an der Linth</v>
      </c>
      <c r="F20" s="54">
        <v>1.41</v>
      </c>
    </row>
    <row r="21" spans="1:17" x14ac:dyDescent="0.25">
      <c r="A21" s="45">
        <v>19</v>
      </c>
      <c r="B21" s="51" t="s">
        <v>603</v>
      </c>
      <c r="C21" s="52" t="s">
        <v>604</v>
      </c>
      <c r="D21" s="62" t="s">
        <v>605</v>
      </c>
      <c r="E21" s="53" t="str">
        <f t="shared" si="0"/>
        <v>ZSV - Zentralschweizerischer Sportschützen Verband</v>
      </c>
      <c r="F21" s="54">
        <v>1.5</v>
      </c>
    </row>
    <row r="22" spans="1:17" x14ac:dyDescent="0.25">
      <c r="A22" s="45">
        <v>20</v>
      </c>
      <c r="B22" s="51" t="s">
        <v>600</v>
      </c>
      <c r="C22" s="52" t="s">
        <v>601</v>
      </c>
      <c r="D22" s="53" t="s">
        <v>602</v>
      </c>
      <c r="E22" s="53" t="str">
        <f t="shared" si="0"/>
        <v>ZHSV - Zürcher Schiesssportverband</v>
      </c>
      <c r="F22" s="54">
        <v>1.01</v>
      </c>
    </row>
    <row r="23" spans="1:17" x14ac:dyDescent="0.25">
      <c r="D23" s="63" t="s">
        <v>608</v>
      </c>
      <c r="E23" s="63" t="s">
        <v>609</v>
      </c>
      <c r="F23" s="63" t="s">
        <v>610</v>
      </c>
    </row>
    <row r="24" spans="1:17" x14ac:dyDescent="0.25">
      <c r="A24" s="43">
        <v>1</v>
      </c>
      <c r="C24" s="64" t="s">
        <v>611</v>
      </c>
      <c r="D24" s="64" t="s">
        <v>612</v>
      </c>
      <c r="E24" s="64" t="s">
        <v>613</v>
      </c>
      <c r="F24" s="64" t="s">
        <v>614</v>
      </c>
      <c r="G24" s="64" t="s">
        <v>615</v>
      </c>
      <c r="H24" s="65" t="s">
        <v>616</v>
      </c>
      <c r="I24" s="64" t="s">
        <v>617</v>
      </c>
      <c r="J24" s="66" t="s">
        <v>15</v>
      </c>
      <c r="K24" s="67" t="s">
        <v>618</v>
      </c>
      <c r="L24" s="67"/>
      <c r="M24" s="67"/>
      <c r="N24" s="67"/>
      <c r="O24" s="67"/>
      <c r="P24" s="67"/>
      <c r="Q24" s="67"/>
    </row>
    <row r="25" spans="1:17" x14ac:dyDescent="0.25">
      <c r="C25" s="64" t="s">
        <v>619</v>
      </c>
      <c r="D25" s="64" t="s">
        <v>620</v>
      </c>
      <c r="E25" s="64" t="s">
        <v>621</v>
      </c>
      <c r="F25" s="64" t="s">
        <v>622</v>
      </c>
      <c r="G25" s="65">
        <v>2026</v>
      </c>
      <c r="H25" s="65" t="s">
        <v>623</v>
      </c>
      <c r="I25" s="64" t="s">
        <v>624</v>
      </c>
      <c r="J25" s="68" t="s">
        <v>625</v>
      </c>
      <c r="K25" s="67" t="s">
        <v>626</v>
      </c>
    </row>
  </sheetData>
  <sortState xmlns:xlrd2="http://schemas.microsoft.com/office/spreadsheetml/2017/richdata2" ref="B4:F22">
    <sortCondition ref="D4:D22"/>
  </sortState>
  <mergeCells count="1">
    <mergeCell ref="C2:D2"/>
  </mergeCells>
  <hyperlinks>
    <hyperlink ref="J24" r:id="rId1" display="urs.wenger@swissshooting.ch " xr:uid="{00000000-0004-0000-0600-000000000000}"/>
    <hyperlink ref="J25" r:id="rId2" xr:uid="{00000000-0004-0000-0600-000001000000}"/>
  </hyperlinks>
  <pageMargins left="0.7" right="0.7" top="0.78740157499999996" bottom="0.78740157499999996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1</vt:i4>
      </vt:variant>
    </vt:vector>
  </HeadingPairs>
  <TitlesOfParts>
    <vt:vector size="8" baseType="lpstr">
      <vt:lpstr>Eingabe Daten</vt:lpstr>
      <vt:lpstr>Vereine 10m</vt:lpstr>
      <vt:lpstr>ewigListe_Kategorie nach Alter</vt:lpstr>
      <vt:lpstr>SIUS Daten Elite</vt:lpstr>
      <vt:lpstr>SIUS Daten U21</vt:lpstr>
      <vt:lpstr>SIUS Daten U17</vt:lpstr>
      <vt:lpstr>Daten</vt:lpstr>
      <vt:lpstr>'Eingabe Daten'!Druckbereich</vt:lpstr>
    </vt:vector>
  </TitlesOfParts>
  <Manager/>
  <Company>SBB AG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Brupbacher Martin</dc:creator>
  <cp:keywords/>
  <dc:description/>
  <cp:lastModifiedBy>Martin Brupbacher</cp:lastModifiedBy>
  <cp:revision/>
  <cp:lastPrinted>2026-02-01T17:59:41Z</cp:lastPrinted>
  <dcterms:created xsi:type="dcterms:W3CDTF">2010-05-24T06:57:11Z</dcterms:created>
  <dcterms:modified xsi:type="dcterms:W3CDTF">2026-02-01T23:39:41Z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2025-03-17T07:23:30Z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56bb7a18-42cf-49a8-94e5-f8a5b3097258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  <property fmtid="{D5CDD505-2E9C-101B-9397-08002B2CF9AE}" pid="10" name="MSIP_Label_8e8e4f95-c86a-4355-b3fc-c1c18fb739fa_Enabled">
    <vt:lpwstr>true</vt:lpwstr>
  </property>
  <property fmtid="{D5CDD505-2E9C-101B-9397-08002B2CF9AE}" pid="11" name="MSIP_Label_8e8e4f95-c86a-4355-b3fc-c1c18fb739fa_SetDate">
    <vt:lpwstr>2026-01-23T17:33:59Z</vt:lpwstr>
  </property>
  <property fmtid="{D5CDD505-2E9C-101B-9397-08002B2CF9AE}" pid="12" name="MSIP_Label_8e8e4f95-c86a-4355-b3fc-c1c18fb739fa_Method">
    <vt:lpwstr>Standard</vt:lpwstr>
  </property>
  <property fmtid="{D5CDD505-2E9C-101B-9397-08002B2CF9AE}" pid="13" name="MSIP_Label_8e8e4f95-c86a-4355-b3fc-c1c18fb739fa_Name">
    <vt:lpwstr>External.Public</vt:lpwstr>
  </property>
  <property fmtid="{D5CDD505-2E9C-101B-9397-08002B2CF9AE}" pid="14" name="MSIP_Label_8e8e4f95-c86a-4355-b3fc-c1c18fb739fa_SiteId">
    <vt:lpwstr>f2fa7496-3af7-42c7-a036-5169143b03b0</vt:lpwstr>
  </property>
  <property fmtid="{D5CDD505-2E9C-101B-9397-08002B2CF9AE}" pid="15" name="MSIP_Label_8e8e4f95-c86a-4355-b3fc-c1c18fb739fa_ActionId">
    <vt:lpwstr>a8bff64d-5fd1-40fe-a54d-b03dba3bcfa6</vt:lpwstr>
  </property>
  <property fmtid="{D5CDD505-2E9C-101B-9397-08002B2CF9AE}" pid="16" name="MSIP_Label_8e8e4f95-c86a-4355-b3fc-c1c18fb739fa_ContentBits">
    <vt:lpwstr>0</vt:lpwstr>
  </property>
  <property fmtid="{D5CDD505-2E9C-101B-9397-08002B2CF9AE}" pid="17" name="MSIP_Label_8e8e4f95-c86a-4355-b3fc-c1c18fb739fa_Tag">
    <vt:lpwstr>10, 3, 0, 1</vt:lpwstr>
  </property>
</Properties>
</file>